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sol\home\zrebic\Documents\BILANCA 2024\"/>
    </mc:Choice>
  </mc:AlternateContent>
  <xr:revisionPtr revIDLastSave="0" documentId="13_ncr:1_{903D4077-66D0-4635-A2A9-0AF3CE92BAB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c r="F308" i="9"/>
  <c r="H307" i="9"/>
  <c r="G307" i="9"/>
  <c r="E307" i="9" s="1"/>
  <c r="B307" i="9" s="1"/>
  <c r="F307" i="9"/>
  <c r="H306" i="9"/>
  <c r="G306" i="9"/>
  <c r="F306" i="9"/>
  <c r="E306" i="9"/>
  <c r="B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E297" i="9" s="1"/>
  <c r="B297" i="9" s="1"/>
  <c r="F297" i="9"/>
  <c r="H296" i="9"/>
  <c r="G296" i="9"/>
  <c r="F296" i="9"/>
  <c r="E296" i="9"/>
  <c r="B296" i="9" s="1"/>
  <c r="H295" i="9"/>
  <c r="G295" i="9"/>
  <c r="E295" i="9" s="1"/>
  <c r="F295" i="9"/>
  <c r="F277" i="9" s="1"/>
  <c r="H294" i="9"/>
  <c r="G294" i="9"/>
  <c r="E294" i="9" s="1"/>
  <c r="B294" i="9" s="1"/>
  <c r="F294" i="9"/>
  <c r="H293" i="9"/>
  <c r="G293" i="9"/>
  <c r="F293" i="9"/>
  <c r="H292" i="9"/>
  <c r="G292" i="9"/>
  <c r="F292" i="9"/>
  <c r="E292" i="9"/>
  <c r="B292" i="9" s="1"/>
  <c r="F291" i="9"/>
  <c r="F290" i="9"/>
  <c r="H289" i="9"/>
  <c r="G289" i="9"/>
  <c r="E289" i="9" s="1"/>
  <c r="B289" i="9" s="1"/>
  <c r="F289" i="9"/>
  <c r="H288" i="9"/>
  <c r="G288" i="9"/>
  <c r="F288" i="9"/>
  <c r="E288" i="9"/>
  <c r="B288" i="9" s="1"/>
  <c r="H287" i="9"/>
  <c r="E287" i="9" s="1"/>
  <c r="B287" i="9" s="1"/>
  <c r="G287" i="9"/>
  <c r="F287" i="9"/>
  <c r="H286" i="9"/>
  <c r="G286" i="9"/>
  <c r="E286" i="9" s="1"/>
  <c r="B286" i="9" s="1"/>
  <c r="F286" i="9"/>
  <c r="F285" i="9"/>
  <c r="H284" i="9"/>
  <c r="G284" i="9"/>
  <c r="E284" i="9" s="1"/>
  <c r="B284" i="9" s="1"/>
  <c r="F284" i="9"/>
  <c r="H283" i="9"/>
  <c r="G283" i="9"/>
  <c r="F283" i="9"/>
  <c r="E283" i="9"/>
  <c r="B283" i="9" s="1"/>
  <c r="H282" i="9"/>
  <c r="E282" i="9" s="1"/>
  <c r="B282" i="9" s="1"/>
  <c r="G282" i="9"/>
  <c r="F282" i="9"/>
  <c r="F281" i="9"/>
  <c r="F280" i="9"/>
  <c r="F279" i="9"/>
  <c r="F278" i="9"/>
  <c r="F276" i="9"/>
  <c r="L275" i="9"/>
  <c r="H275" i="9"/>
  <c r="F275" i="9"/>
  <c r="F274" i="9"/>
  <c r="I273" i="9"/>
  <c r="H273" i="9"/>
  <c r="F273" i="9"/>
  <c r="E273" i="9"/>
  <c r="B273" i="9" s="1"/>
  <c r="E272" i="9"/>
  <c r="M271" i="9"/>
  <c r="L271" i="9"/>
  <c r="F271" i="9" s="1"/>
  <c r="B271" i="9" s="1"/>
  <c r="E271" i="9"/>
  <c r="M270" i="9"/>
  <c r="L270" i="9"/>
  <c r="F270" i="9" s="1"/>
  <c r="B270" i="9" s="1"/>
  <c r="E270" i="9"/>
  <c r="M269" i="9"/>
  <c r="L269" i="9"/>
  <c r="F269" i="9"/>
  <c r="E269" i="9"/>
  <c r="B269" i="9" s="1"/>
  <c r="M268" i="9"/>
  <c r="L268" i="9"/>
  <c r="F268" i="9"/>
  <c r="B268" i="9" s="1"/>
  <c r="E268" i="9"/>
  <c r="M267" i="9"/>
  <c r="L267" i="9"/>
  <c r="F267" i="9" s="1"/>
  <c r="E267" i="9"/>
  <c r="B267" i="9" s="1"/>
  <c r="M266" i="9"/>
  <c r="F266" i="9" s="1"/>
  <c r="L266" i="9"/>
  <c r="E266" i="9"/>
  <c r="B266" i="9"/>
  <c r="M265" i="9"/>
  <c r="L265" i="9"/>
  <c r="F265" i="9" s="1"/>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E256" i="9"/>
  <c r="B256" i="9" s="1"/>
  <c r="M255" i="9"/>
  <c r="L255" i="9"/>
  <c r="F255" i="9" s="1"/>
  <c r="B255" i="9" s="1"/>
  <c r="E255" i="9"/>
  <c r="M254" i="9"/>
  <c r="L254" i="9"/>
  <c r="E254" i="9"/>
  <c r="M253" i="9"/>
  <c r="L253" i="9"/>
  <c r="F253" i="9"/>
  <c r="E253" i="9"/>
  <c r="B253" i="9" s="1"/>
  <c r="M252" i="9"/>
  <c r="L252" i="9"/>
  <c r="F252" i="9"/>
  <c r="B252" i="9" s="1"/>
  <c r="E252" i="9"/>
  <c r="M251" i="9"/>
  <c r="L251" i="9"/>
  <c r="F251" i="9" s="1"/>
  <c r="E251" i="9"/>
  <c r="B251" i="9" s="1"/>
  <c r="M250" i="9"/>
  <c r="F250" i="9" s="1"/>
  <c r="B250" i="9" s="1"/>
  <c r="L250" i="9"/>
  <c r="E250" i="9"/>
  <c r="M249" i="9"/>
  <c r="L249" i="9"/>
  <c r="F249" i="9" s="1"/>
  <c r="E249" i="9"/>
  <c r="M248" i="9"/>
  <c r="L248" i="9"/>
  <c r="F248" i="9"/>
  <c r="E248" i="9"/>
  <c r="M247" i="9"/>
  <c r="L247" i="9"/>
  <c r="F247" i="9" s="1"/>
  <c r="B247" i="9" s="1"/>
  <c r="E247" i="9"/>
  <c r="M246" i="9"/>
  <c r="L246" i="9"/>
  <c r="F246" i="9" s="1"/>
  <c r="E246" i="9"/>
  <c r="B246" i="9"/>
  <c r="M245" i="9"/>
  <c r="L245" i="9"/>
  <c r="F245" i="9"/>
  <c r="E245" i="9"/>
  <c r="B245" i="9" s="1"/>
  <c r="M244" i="9"/>
  <c r="L244" i="9"/>
  <c r="F244" i="9"/>
  <c r="B244" i="9" s="1"/>
  <c r="E244" i="9"/>
  <c r="M243" i="9"/>
  <c r="L243" i="9"/>
  <c r="F243" i="9" s="1"/>
  <c r="E243" i="9"/>
  <c r="B243" i="9" s="1"/>
  <c r="M242" i="9"/>
  <c r="F242" i="9" s="1"/>
  <c r="B242" i="9" s="1"/>
  <c r="L242" i="9"/>
  <c r="E242" i="9"/>
  <c r="M241" i="9"/>
  <c r="L241" i="9"/>
  <c r="F241" i="9" s="1"/>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c r="B236" i="9" s="1"/>
  <c r="E236" i="9"/>
  <c r="M235" i="9"/>
  <c r="L235" i="9"/>
  <c r="F235" i="9" s="1"/>
  <c r="E235" i="9"/>
  <c r="B235" i="9" s="1"/>
  <c r="M234" i="9"/>
  <c r="F234" i="9" s="1"/>
  <c r="L234" i="9"/>
  <c r="E234" i="9"/>
  <c r="B234" i="9"/>
  <c r="M233" i="9"/>
  <c r="L233" i="9"/>
  <c r="F233" i="9" s="1"/>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B228" i="9" s="1"/>
  <c r="E228" i="9"/>
  <c r="M227" i="9"/>
  <c r="L227" i="9"/>
  <c r="F227" i="9" s="1"/>
  <c r="E227" i="9"/>
  <c r="M226" i="9"/>
  <c r="F226" i="9" s="1"/>
  <c r="L226" i="9"/>
  <c r="E226" i="9"/>
  <c r="B226" i="9"/>
  <c r="M225" i="9"/>
  <c r="L225" i="9"/>
  <c r="F225" i="9" s="1"/>
  <c r="E225" i="9"/>
  <c r="B225" i="9" s="1"/>
  <c r="M224" i="9"/>
  <c r="L224" i="9"/>
  <c r="F224" i="9"/>
  <c r="E224" i="9"/>
  <c r="B224" i="9" s="1"/>
  <c r="M223" i="9"/>
  <c r="L223" i="9"/>
  <c r="F223" i="9" s="1"/>
  <c r="B223" i="9" s="1"/>
  <c r="E223" i="9"/>
  <c r="M222" i="9"/>
  <c r="L222" i="9"/>
  <c r="E222" i="9"/>
  <c r="M221" i="9"/>
  <c r="L221" i="9"/>
  <c r="F221" i="9"/>
  <c r="E221" i="9"/>
  <c r="B221" i="9" s="1"/>
  <c r="M220" i="9"/>
  <c r="L220" i="9"/>
  <c r="F220" i="9"/>
  <c r="B220" i="9" s="1"/>
  <c r="E220" i="9"/>
  <c r="M219" i="9"/>
  <c r="L219" i="9"/>
  <c r="F219" i="9" s="1"/>
  <c r="E219" i="9"/>
  <c r="B219" i="9" s="1"/>
  <c r="M218" i="9"/>
  <c r="F218" i="9" s="1"/>
  <c r="B218" i="9" s="1"/>
  <c r="L218" i="9"/>
  <c r="E218" i="9"/>
  <c r="M217" i="9"/>
  <c r="L217" i="9"/>
  <c r="E217" i="9"/>
  <c r="M216" i="9"/>
  <c r="L216" i="9"/>
  <c r="F216" i="9"/>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c r="H152" i="9"/>
  <c r="G152" i="9"/>
  <c r="F152" i="9"/>
  <c r="E152" i="9"/>
  <c r="B152" i="9" s="1"/>
  <c r="H151" i="9"/>
  <c r="E151" i="9" s="1"/>
  <c r="G151" i="9"/>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G97" i="9"/>
  <c r="F97" i="9"/>
  <c r="H96" i="9"/>
  <c r="G96" i="9"/>
  <c r="F96" i="9"/>
  <c r="E96" i="9"/>
  <c r="B96" i="9" s="1"/>
  <c r="H95" i="9"/>
  <c r="E95" i="9" s="1"/>
  <c r="B95" i="9" s="1"/>
  <c r="G95" i="9"/>
  <c r="F95" i="9"/>
  <c r="H94" i="9"/>
  <c r="G94" i="9"/>
  <c r="E94" i="9" s="1"/>
  <c r="B94" i="9" s="1"/>
  <c r="F94" i="9"/>
  <c r="H93" i="9"/>
  <c r="E93" i="9" s="1"/>
  <c r="G93" i="9"/>
  <c r="F93" i="9"/>
  <c r="B93" i="9"/>
  <c r="H92" i="9"/>
  <c r="G92" i="9"/>
  <c r="F92" i="9"/>
  <c r="E92" i="9"/>
  <c r="B92" i="9" s="1"/>
  <c r="H91" i="9"/>
  <c r="G91" i="9"/>
  <c r="E91" i="9" s="1"/>
  <c r="F91" i="9"/>
  <c r="H90" i="9"/>
  <c r="G90" i="9"/>
  <c r="E90" i="9" s="1"/>
  <c r="F90" i="9"/>
  <c r="B90" i="9"/>
  <c r="H89" i="9"/>
  <c r="G89" i="9"/>
  <c r="E89" i="9" s="1"/>
  <c r="F89" i="9"/>
  <c r="B89" i="9"/>
  <c r="H88" i="9"/>
  <c r="G88" i="9"/>
  <c r="F88" i="9"/>
  <c r="E88" i="9"/>
  <c r="B88" i="9" s="1"/>
  <c r="H87" i="9"/>
  <c r="E87" i="9" s="1"/>
  <c r="G87" i="9"/>
  <c r="F87" i="9"/>
  <c r="H86" i="9"/>
  <c r="G86" i="9"/>
  <c r="F86" i="9"/>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G80" i="9"/>
  <c r="F80" i="9"/>
  <c r="E80" i="9"/>
  <c r="H79" i="9"/>
  <c r="E79" i="9" s="1"/>
  <c r="B79" i="9" s="1"/>
  <c r="G79" i="9"/>
  <c r="F79" i="9"/>
  <c r="H78" i="9"/>
  <c r="G78" i="9"/>
  <c r="E78" i="9" s="1"/>
  <c r="B78" i="9" s="1"/>
  <c r="F78" i="9"/>
  <c r="H77" i="9"/>
  <c r="G77" i="9"/>
  <c r="F77" i="9"/>
  <c r="E77" i="9"/>
  <c r="B77" i="9" s="1"/>
  <c r="H76" i="9"/>
  <c r="G76" i="9"/>
  <c r="F76" i="9"/>
  <c r="E76" i="9"/>
  <c r="B76" i="9" s="1"/>
  <c r="H75" i="9"/>
  <c r="G75" i="9"/>
  <c r="E75" i="9" s="1"/>
  <c r="F75" i="9"/>
  <c r="H74" i="9"/>
  <c r="G74" i="9"/>
  <c r="E74" i="9" s="1"/>
  <c r="F74" i="9"/>
  <c r="B74" i="9"/>
  <c r="H73" i="9"/>
  <c r="G73" i="9"/>
  <c r="F73" i="9"/>
  <c r="H72" i="9"/>
  <c r="G72" i="9"/>
  <c r="F72" i="9"/>
  <c r="E72" i="9"/>
  <c r="B72" i="9" s="1"/>
  <c r="H71" i="9"/>
  <c r="E71" i="9" s="1"/>
  <c r="G71" i="9"/>
  <c r="F71" i="9"/>
  <c r="H70" i="9"/>
  <c r="G70" i="9"/>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F64" i="9"/>
  <c r="E64" i="9"/>
  <c r="H63" i="9"/>
  <c r="E63" i="9" s="1"/>
  <c r="B63" i="9" s="1"/>
  <c r="G63" i="9"/>
  <c r="F63" i="9"/>
  <c r="H62" i="9"/>
  <c r="G62" i="9"/>
  <c r="E62" i="9" s="1"/>
  <c r="B62" i="9" s="1"/>
  <c r="F62" i="9"/>
  <c r="H61" i="9"/>
  <c r="G61" i="9"/>
  <c r="F61" i="9"/>
  <c r="E61" i="9"/>
  <c r="B61" i="9" s="1"/>
  <c r="H60" i="9"/>
  <c r="G60" i="9"/>
  <c r="F60" i="9"/>
  <c r="E60" i="9"/>
  <c r="B60" i="9" s="1"/>
  <c r="H59" i="9"/>
  <c r="G59" i="9"/>
  <c r="E59" i="9" s="1"/>
  <c r="B59" i="9" s="1"/>
  <c r="F59" i="9"/>
  <c r="H58" i="9"/>
  <c r="G58" i="9"/>
  <c r="E58" i="9" s="1"/>
  <c r="F58" i="9"/>
  <c r="B58" i="9"/>
  <c r="H57" i="9"/>
  <c r="G57" i="9"/>
  <c r="F57" i="9"/>
  <c r="H56" i="9"/>
  <c r="G56" i="9"/>
  <c r="F56" i="9"/>
  <c r="E56" i="9"/>
  <c r="B56" i="9" s="1"/>
  <c r="H55" i="9"/>
  <c r="E55" i="9" s="1"/>
  <c r="G55" i="9"/>
  <c r="F55" i="9"/>
  <c r="H54" i="9"/>
  <c r="G54" i="9"/>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F48" i="9"/>
  <c r="E48" i="9"/>
  <c r="H47" i="9"/>
  <c r="E47" i="9" s="1"/>
  <c r="B47" i="9" s="1"/>
  <c r="G47" i="9"/>
  <c r="F47" i="9"/>
  <c r="H46" i="9"/>
  <c r="G46" i="9"/>
  <c r="E46" i="9" s="1"/>
  <c r="B46" i="9" s="1"/>
  <c r="F46" i="9"/>
  <c r="H45" i="9"/>
  <c r="G45" i="9"/>
  <c r="F45" i="9"/>
  <c r="E45" i="9"/>
  <c r="B45" i="9" s="1"/>
  <c r="H44" i="9"/>
  <c r="G44" i="9"/>
  <c r="E44" i="9" s="1"/>
  <c r="B44" i="9" s="1"/>
  <c r="F44" i="9"/>
  <c r="H43" i="9"/>
  <c r="G43" i="9"/>
  <c r="E43" i="9" s="1"/>
  <c r="F43" i="9"/>
  <c r="H42" i="9"/>
  <c r="G42" i="9"/>
  <c r="E42" i="9" s="1"/>
  <c r="B42" i="9" s="1"/>
  <c r="F42" i="9"/>
  <c r="H41" i="9"/>
  <c r="G41" i="9"/>
  <c r="F41" i="9"/>
  <c r="H40" i="9"/>
  <c r="G40" i="9"/>
  <c r="F40" i="9"/>
  <c r="E40" i="9"/>
  <c r="B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G24" i="9"/>
  <c r="F24" i="9"/>
  <c r="E24" i="9"/>
  <c r="B24" i="9"/>
  <c r="H23" i="9"/>
  <c r="G23" i="9"/>
  <c r="F23" i="9"/>
  <c r="E23" i="9"/>
  <c r="B23" i="9" s="1"/>
  <c r="H22" i="9"/>
  <c r="G22" i="9"/>
  <c r="E22" i="9" s="1"/>
  <c r="B22" i="9" s="1"/>
  <c r="F22" i="9"/>
  <c r="F21" i="9"/>
  <c r="I10" i="9"/>
  <c r="F4" i="9"/>
  <c r="O3" i="9"/>
  <c r="G275" i="9" s="1"/>
  <c r="E275" i="9" s="1"/>
  <c r="B275" i="9" s="1"/>
  <c r="I3" i="9"/>
  <c r="H3" i="9"/>
  <c r="G3" i="9"/>
  <c r="D101" i="8"/>
  <c r="D95" i="8"/>
  <c r="D90" i="8"/>
  <c r="D85" i="8"/>
  <c r="D80" i="8"/>
  <c r="D75" i="8"/>
  <c r="D70" i="8"/>
  <c r="D65" i="8"/>
  <c r="D60" i="8"/>
  <c r="D55" i="8"/>
  <c r="D50" i="8"/>
  <c r="D44" i="8"/>
  <c r="D36" i="8"/>
  <c r="D26" i="8"/>
  <c r="D24" i="8" s="1"/>
  <c r="D18" i="8"/>
  <c r="D8" i="8"/>
  <c r="D6" i="8"/>
  <c r="E44" i="7"/>
  <c r="D44" i="7"/>
  <c r="D38" i="7" s="1"/>
  <c r="E39" i="7"/>
  <c r="E38" i="7" s="1"/>
  <c r="D39" i="7"/>
  <c r="E30" i="7"/>
  <c r="D30" i="7"/>
  <c r="E23" i="7"/>
  <c r="D23" i="7"/>
  <c r="D22" i="7" s="1"/>
  <c r="H30" i="3" s="1"/>
  <c r="E22" i="7"/>
  <c r="E5" i="7" s="1"/>
  <c r="D1436" i="1" s="1"/>
  <c r="E14" i="7"/>
  <c r="D14" i="7"/>
  <c r="E7" i="7"/>
  <c r="D7" i="7"/>
  <c r="E6"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E141"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E245" i="5"/>
  <c r="E237" i="5" s="1"/>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F198" i="5"/>
  <c r="E198" i="5"/>
  <c r="D198" i="5"/>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F180" i="5"/>
  <c r="E180" i="5"/>
  <c r="D180" i="5"/>
  <c r="F179" i="5"/>
  <c r="F178" i="5"/>
  <c r="E177" i="5"/>
  <c r="H308" i="9" s="1"/>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E78" i="5" s="1"/>
  <c r="D79"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E12" i="5" s="1"/>
  <c r="E7" i="5" s="1"/>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E472" i="4" s="1"/>
  <c r="E420" i="4" s="1"/>
  <c r="D481" i="4"/>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D644" i="4" s="1"/>
  <c r="F644" i="4" s="1"/>
  <c r="E416" i="4"/>
  <c r="E643" i="4" s="1"/>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D363" i="4"/>
  <c r="F363" i="4" s="1"/>
  <c r="F362" i="4"/>
  <c r="F361" i="4"/>
  <c r="F360" i="4"/>
  <c r="F359" i="4"/>
  <c r="F358" i="4"/>
  <c r="F357" i="4"/>
  <c r="E356" i="4"/>
  <c r="E351" i="4" s="1"/>
  <c r="E350" i="4" s="1"/>
  <c r="D356" i="4"/>
  <c r="F355" i="4"/>
  <c r="F354" i="4"/>
  <c r="F353" i="4"/>
  <c r="E352" i="4"/>
  <c r="D352" i="4"/>
  <c r="F349" i="4"/>
  <c r="F348" i="4"/>
  <c r="E348" i="4"/>
  <c r="D348" i="4"/>
  <c r="F347" i="4"/>
  <c r="F346" i="4"/>
  <c r="F345" i="4"/>
  <c r="E345" i="4"/>
  <c r="D345" i="4"/>
  <c r="F344" i="4"/>
  <c r="E344" i="4"/>
  <c r="D344" i="4"/>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E163" i="4" s="1"/>
  <c r="D177" i="4"/>
  <c r="D163" i="4" s="1"/>
  <c r="F176" i="4"/>
  <c r="F175" i="4"/>
  <c r="F174" i="4"/>
  <c r="F173" i="4"/>
  <c r="F172" i="4"/>
  <c r="F171" i="4"/>
  <c r="F170" i="4"/>
  <c r="F169" i="4"/>
  <c r="E169" i="4"/>
  <c r="D169" i="4"/>
  <c r="F168" i="4"/>
  <c r="F167" i="4"/>
  <c r="F166" i="4"/>
  <c r="F165" i="4"/>
  <c r="F164" i="4"/>
  <c r="E164" i="4"/>
  <c r="D164" i="4"/>
  <c r="F162" i="4"/>
  <c r="F161" i="4"/>
  <c r="F160" i="4"/>
  <c r="F159" i="4"/>
  <c r="E159" i="4"/>
  <c r="D159" i="4"/>
  <c r="F158" i="4"/>
  <c r="F157" i="4"/>
  <c r="F156" i="4"/>
  <c r="F155" i="4"/>
  <c r="F154" i="4"/>
  <c r="F153" i="4"/>
  <c r="E153" i="4"/>
  <c r="D153" i="4"/>
  <c r="F152" i="4"/>
  <c r="E152" i="4"/>
  <c r="D152" i="4"/>
  <c r="H21" i="9" s="1"/>
  <c r="E151"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E124" i="4"/>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I31" i="3"/>
  <c r="H31" i="3"/>
  <c r="G31" i="3"/>
  <c r="B31" i="3"/>
  <c r="I30" i="3"/>
  <c r="G30" i="3"/>
  <c r="B30" i="3"/>
  <c r="I29" i="3"/>
  <c r="G29" i="3"/>
  <c r="B29" i="3"/>
  <c r="I28" i="3"/>
  <c r="G28" i="3"/>
  <c r="B28" i="3"/>
  <c r="I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C1577" i="1"/>
  <c r="H1577" i="1" s="1"/>
  <c r="H1576" i="1"/>
  <c r="G1576" i="1"/>
  <c r="C1576" i="1"/>
  <c r="G1575" i="1"/>
  <c r="C1575" i="1"/>
  <c r="H1575" i="1" s="1"/>
  <c r="G1574" i="1"/>
  <c r="C1574" i="1"/>
  <c r="H1574" i="1" s="1"/>
  <c r="H1573" i="1"/>
  <c r="C1573" i="1"/>
  <c r="G1573" i="1" s="1"/>
  <c r="H1572" i="1"/>
  <c r="G1572" i="1"/>
  <c r="C1572" i="1"/>
  <c r="C1571" i="1"/>
  <c r="C1570" i="1"/>
  <c r="C1569" i="1"/>
  <c r="H1569" i="1" s="1"/>
  <c r="H1568" i="1"/>
  <c r="G1568" i="1"/>
  <c r="C1568" i="1"/>
  <c r="G1567" i="1"/>
  <c r="C1567" i="1"/>
  <c r="H1567" i="1" s="1"/>
  <c r="G1566" i="1"/>
  <c r="C1566" i="1"/>
  <c r="H1566" i="1" s="1"/>
  <c r="H1565" i="1"/>
  <c r="C1565" i="1"/>
  <c r="G1565" i="1" s="1"/>
  <c r="H1564" i="1"/>
  <c r="G1564" i="1"/>
  <c r="C1564" i="1"/>
  <c r="C1563" i="1"/>
  <c r="C1562" i="1"/>
  <c r="C1561" i="1"/>
  <c r="H1561" i="1" s="1"/>
  <c r="H1560" i="1"/>
  <c r="G1560" i="1"/>
  <c r="C1560" i="1"/>
  <c r="G1559" i="1"/>
  <c r="C1559" i="1"/>
  <c r="H1559" i="1" s="1"/>
  <c r="G1558" i="1"/>
  <c r="C1558" i="1"/>
  <c r="H1558" i="1" s="1"/>
  <c r="H1557" i="1"/>
  <c r="C1557" i="1"/>
  <c r="G1557" i="1" s="1"/>
  <c r="H1556" i="1"/>
  <c r="G1556" i="1"/>
  <c r="C1556" i="1"/>
  <c r="C1555" i="1"/>
  <c r="C1554" i="1"/>
  <c r="C1553" i="1"/>
  <c r="H1553" i="1" s="1"/>
  <c r="H1552" i="1"/>
  <c r="G1552" i="1"/>
  <c r="C1552" i="1"/>
  <c r="G1551" i="1"/>
  <c r="C1551" i="1"/>
  <c r="H1551" i="1" s="1"/>
  <c r="G1550" i="1"/>
  <c r="C1550" i="1"/>
  <c r="H1550" i="1" s="1"/>
  <c r="H1549" i="1"/>
  <c r="C1549" i="1"/>
  <c r="G1549" i="1" s="1"/>
  <c r="H1548" i="1"/>
  <c r="G1548" i="1"/>
  <c r="C1548" i="1"/>
  <c r="C1547" i="1"/>
  <c r="C1546" i="1"/>
  <c r="C1545" i="1"/>
  <c r="H1545" i="1" s="1"/>
  <c r="H1544" i="1"/>
  <c r="G1544" i="1"/>
  <c r="C1544" i="1"/>
  <c r="G1543" i="1"/>
  <c r="C1543" i="1"/>
  <c r="H1543" i="1" s="1"/>
  <c r="G1542" i="1"/>
  <c r="C1542" i="1"/>
  <c r="H1542" i="1" s="1"/>
  <c r="H1541" i="1"/>
  <c r="C1541" i="1"/>
  <c r="G1541" i="1" s="1"/>
  <c r="C1539" i="1"/>
  <c r="C1538" i="1"/>
  <c r="C1537" i="1"/>
  <c r="H1537" i="1" s="1"/>
  <c r="H1536" i="1"/>
  <c r="G1536" i="1"/>
  <c r="C1536" i="1"/>
  <c r="G1535" i="1"/>
  <c r="C1535" i="1"/>
  <c r="H1535" i="1" s="1"/>
  <c r="G1534" i="1"/>
  <c r="C1534" i="1"/>
  <c r="H1534" i="1" s="1"/>
  <c r="H1533" i="1"/>
  <c r="C1533" i="1"/>
  <c r="G1533" i="1" s="1"/>
  <c r="H1532" i="1"/>
  <c r="G1532" i="1"/>
  <c r="C1532" i="1"/>
  <c r="C1531" i="1"/>
  <c r="C1530" i="1"/>
  <c r="C1529" i="1"/>
  <c r="H1529" i="1" s="1"/>
  <c r="H1528" i="1"/>
  <c r="G1528" i="1"/>
  <c r="C1528" i="1"/>
  <c r="G1527" i="1"/>
  <c r="C1527" i="1"/>
  <c r="H1527" i="1" s="1"/>
  <c r="G1526" i="1"/>
  <c r="C1526" i="1"/>
  <c r="H1526" i="1" s="1"/>
  <c r="H1525" i="1"/>
  <c r="C1525" i="1"/>
  <c r="G1525" i="1" s="1"/>
  <c r="C1523" i="1"/>
  <c r="C1522" i="1"/>
  <c r="C1521" i="1"/>
  <c r="H1521" i="1" s="1"/>
  <c r="H1520" i="1"/>
  <c r="G1520" i="1"/>
  <c r="C1520" i="1"/>
  <c r="G1519" i="1"/>
  <c r="C1519" i="1"/>
  <c r="H1519" i="1" s="1"/>
  <c r="H1516" i="1"/>
  <c r="G1516" i="1"/>
  <c r="C1516" i="1"/>
  <c r="C1515" i="1"/>
  <c r="C1514" i="1"/>
  <c r="C1513" i="1"/>
  <c r="H1513" i="1" s="1"/>
  <c r="H1512" i="1"/>
  <c r="G1512" i="1"/>
  <c r="C1512" i="1"/>
  <c r="G1511" i="1"/>
  <c r="C1511" i="1"/>
  <c r="H1511" i="1" s="1"/>
  <c r="G1510" i="1"/>
  <c r="C1510" i="1"/>
  <c r="H1510" i="1" s="1"/>
  <c r="H1509" i="1"/>
  <c r="C1509" i="1"/>
  <c r="G1509" i="1" s="1"/>
  <c r="H1508" i="1"/>
  <c r="G1508" i="1"/>
  <c r="C1508" i="1"/>
  <c r="C1507" i="1"/>
  <c r="C1506" i="1"/>
  <c r="C1505" i="1"/>
  <c r="H1505" i="1" s="1"/>
  <c r="H1504" i="1"/>
  <c r="G1504" i="1"/>
  <c r="C1504" i="1"/>
  <c r="G1503" i="1"/>
  <c r="C1503" i="1"/>
  <c r="H1503" i="1" s="1"/>
  <c r="G1502" i="1"/>
  <c r="C1502" i="1"/>
  <c r="H1502" i="1" s="1"/>
  <c r="H1501" i="1"/>
  <c r="C1501" i="1"/>
  <c r="G1501" i="1" s="1"/>
  <c r="H1500" i="1"/>
  <c r="G1500" i="1"/>
  <c r="C1500" i="1"/>
  <c r="C1499" i="1"/>
  <c r="C1498" i="1"/>
  <c r="C1497" i="1"/>
  <c r="H1497" i="1" s="1"/>
  <c r="H1496" i="1"/>
  <c r="G1496" i="1"/>
  <c r="C1496" i="1"/>
  <c r="G1495" i="1"/>
  <c r="C1495" i="1"/>
  <c r="H1495" i="1" s="1"/>
  <c r="G1494" i="1"/>
  <c r="C1494" i="1"/>
  <c r="H1494" i="1" s="1"/>
  <c r="H1493" i="1"/>
  <c r="C1493" i="1"/>
  <c r="G1493" i="1" s="1"/>
  <c r="H1492" i="1"/>
  <c r="G1492" i="1"/>
  <c r="C1492" i="1"/>
  <c r="C1491" i="1"/>
  <c r="C1490" i="1"/>
  <c r="C1489" i="1"/>
  <c r="H1489" i="1" s="1"/>
  <c r="H1488" i="1"/>
  <c r="G1488" i="1"/>
  <c r="C1488" i="1"/>
  <c r="G1487" i="1"/>
  <c r="C1487" i="1"/>
  <c r="H1487" i="1" s="1"/>
  <c r="G1486" i="1"/>
  <c r="C1486" i="1"/>
  <c r="H1486" i="1" s="1"/>
  <c r="H1485" i="1"/>
  <c r="C1485" i="1"/>
  <c r="G1485" i="1" s="1"/>
  <c r="H1484" i="1"/>
  <c r="G1484" i="1"/>
  <c r="C1484" i="1"/>
  <c r="C1483" i="1"/>
  <c r="C1482" i="1"/>
  <c r="C1481" i="1"/>
  <c r="H1481" i="1" s="1"/>
  <c r="H1480" i="1"/>
  <c r="G1480" i="1"/>
  <c r="C1480" i="1"/>
  <c r="D1479" i="1"/>
  <c r="C1479" i="1"/>
  <c r="J1479" i="1" s="1"/>
  <c r="J1478" i="1"/>
  <c r="G1478" i="1"/>
  <c r="I1478" i="1" s="1"/>
  <c r="D1478" i="1"/>
  <c r="C1478" i="1"/>
  <c r="H1478" i="1" s="1"/>
  <c r="D1477" i="1"/>
  <c r="C1477" i="1"/>
  <c r="D1476" i="1"/>
  <c r="C1476" i="1"/>
  <c r="G1475" i="1"/>
  <c r="D1475" i="1"/>
  <c r="H1475" i="1" s="1"/>
  <c r="C1475" i="1"/>
  <c r="D1474" i="1"/>
  <c r="C1474" i="1"/>
  <c r="D1473" i="1"/>
  <c r="C1473" i="1"/>
  <c r="D1472" i="1"/>
  <c r="C1472" i="1"/>
  <c r="J1472" i="1" s="1"/>
  <c r="J1471" i="1"/>
  <c r="G1471" i="1"/>
  <c r="I1471" i="1" s="1"/>
  <c r="D1471" i="1"/>
  <c r="C1471" i="1"/>
  <c r="H1471" i="1" s="1"/>
  <c r="D1470" i="1"/>
  <c r="C1470" i="1"/>
  <c r="G1469" i="1"/>
  <c r="D1469" i="1"/>
  <c r="C1469" i="1"/>
  <c r="H1469" i="1" s="1"/>
  <c r="H1468" i="1"/>
  <c r="D1468" i="1"/>
  <c r="C1468" i="1"/>
  <c r="D1467" i="1"/>
  <c r="C1467" i="1"/>
  <c r="D1466" i="1"/>
  <c r="C1466" i="1"/>
  <c r="J1466" i="1" s="1"/>
  <c r="J1465" i="1"/>
  <c r="G1465" i="1"/>
  <c r="I1465" i="1" s="1"/>
  <c r="D1465" i="1"/>
  <c r="C1465" i="1"/>
  <c r="H1465" i="1" s="1"/>
  <c r="H1464" i="1"/>
  <c r="D1464" i="1"/>
  <c r="C1464" i="1"/>
  <c r="D1463" i="1"/>
  <c r="C1463" i="1"/>
  <c r="D1462" i="1"/>
  <c r="C1462" i="1"/>
  <c r="J1462" i="1" s="1"/>
  <c r="H1461" i="1"/>
  <c r="D1461" i="1"/>
  <c r="C1461" i="1"/>
  <c r="G1461" i="1" s="1"/>
  <c r="D1460" i="1"/>
  <c r="C1460" i="1"/>
  <c r="D1459" i="1"/>
  <c r="C1459" i="1"/>
  <c r="J1459" i="1" s="1"/>
  <c r="J1458" i="1"/>
  <c r="G1458" i="1"/>
  <c r="I1458" i="1" s="1"/>
  <c r="D1458" i="1"/>
  <c r="C1458" i="1"/>
  <c r="H1458" i="1" s="1"/>
  <c r="H1457" i="1"/>
  <c r="D1457" i="1"/>
  <c r="C1457" i="1"/>
  <c r="D1456" i="1"/>
  <c r="C1456" i="1"/>
  <c r="D1455" i="1"/>
  <c r="C1455" i="1"/>
  <c r="J1455" i="1" s="1"/>
  <c r="H1454" i="1"/>
  <c r="D1454" i="1"/>
  <c r="C1454" i="1"/>
  <c r="G1454" i="1" s="1"/>
  <c r="D1453" i="1"/>
  <c r="C1453" i="1"/>
  <c r="H1453" i="1" s="1"/>
  <c r="J1452" i="1"/>
  <c r="G1452" i="1"/>
  <c r="D1452" i="1"/>
  <c r="C1452" i="1"/>
  <c r="H1452" i="1" s="1"/>
  <c r="H1451" i="1"/>
  <c r="D1451" i="1"/>
  <c r="C1451" i="1"/>
  <c r="D1450" i="1"/>
  <c r="C1450" i="1"/>
  <c r="D1449" i="1"/>
  <c r="C1449" i="1"/>
  <c r="J1449" i="1" s="1"/>
  <c r="J1448" i="1"/>
  <c r="G1448" i="1"/>
  <c r="D1448" i="1"/>
  <c r="C1448" i="1"/>
  <c r="H1448" i="1" s="1"/>
  <c r="D1447" i="1"/>
  <c r="C1447" i="1"/>
  <c r="D1446" i="1"/>
  <c r="C1446" i="1"/>
  <c r="H1445" i="1"/>
  <c r="D1445" i="1"/>
  <c r="C1445" i="1"/>
  <c r="D1444" i="1"/>
  <c r="C1444" i="1"/>
  <c r="J1443" i="1"/>
  <c r="I1443" i="1"/>
  <c r="H1443" i="1"/>
  <c r="G1443" i="1"/>
  <c r="D1443" i="1"/>
  <c r="C1443" i="1"/>
  <c r="J1442" i="1"/>
  <c r="D1442" i="1"/>
  <c r="C1442" i="1"/>
  <c r="H1442" i="1" s="1"/>
  <c r="H1441" i="1"/>
  <c r="D1441" i="1"/>
  <c r="C1441" i="1"/>
  <c r="D1440" i="1"/>
  <c r="J1440" i="1" s="1"/>
  <c r="C1440" i="1"/>
  <c r="J1439" i="1"/>
  <c r="I1439" i="1"/>
  <c r="H1439" i="1"/>
  <c r="G1439" i="1"/>
  <c r="D1439" i="1"/>
  <c r="C1439" i="1"/>
  <c r="H1438" i="1"/>
  <c r="D1438" i="1"/>
  <c r="C1438" i="1"/>
  <c r="G1438" i="1" s="1"/>
  <c r="H1437" i="1"/>
  <c r="G1437" i="1"/>
  <c r="D1437" i="1"/>
  <c r="C1437" i="1"/>
  <c r="C1436" i="1"/>
  <c r="G1436" i="1" s="1"/>
  <c r="D1435" i="1"/>
  <c r="H1434" i="1"/>
  <c r="D1434" i="1"/>
  <c r="C1434" i="1"/>
  <c r="G1434" i="1" s="1"/>
  <c r="H1433" i="1"/>
  <c r="G1433" i="1"/>
  <c r="D1433" i="1"/>
  <c r="C1433" i="1"/>
  <c r="D1432" i="1"/>
  <c r="C1432" i="1"/>
  <c r="H1431" i="1"/>
  <c r="G1431" i="1"/>
  <c r="D1431" i="1"/>
  <c r="C1431"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D1424" i="1"/>
  <c r="C1424" i="1"/>
  <c r="H1423" i="1"/>
  <c r="G1423" i="1"/>
  <c r="D1423" i="1"/>
  <c r="C1423" i="1"/>
  <c r="D1422" i="1"/>
  <c r="C1422" i="1"/>
  <c r="H1421" i="1"/>
  <c r="G1421" i="1"/>
  <c r="D1421" i="1"/>
  <c r="C1421" i="1"/>
  <c r="H1420" i="1"/>
  <c r="D1420" i="1"/>
  <c r="C1420" i="1"/>
  <c r="G1420" i="1" s="1"/>
  <c r="H1419" i="1"/>
  <c r="G1419" i="1"/>
  <c r="D1419" i="1"/>
  <c r="C1419" i="1"/>
  <c r="H1418" i="1"/>
  <c r="D1418" i="1"/>
  <c r="C1418" i="1"/>
  <c r="G1418" i="1" s="1"/>
  <c r="H1417" i="1"/>
  <c r="G1417" i="1"/>
  <c r="D1417" i="1"/>
  <c r="C1417" i="1"/>
  <c r="D1416" i="1"/>
  <c r="C1416" i="1"/>
  <c r="H1415" i="1"/>
  <c r="G1415" i="1"/>
  <c r="D1415" i="1"/>
  <c r="C1415" i="1"/>
  <c r="D1414" i="1"/>
  <c r="C1414" i="1"/>
  <c r="G1414" i="1" s="1"/>
  <c r="H1413" i="1"/>
  <c r="G1413" i="1"/>
  <c r="D1413" i="1"/>
  <c r="C1413" i="1"/>
  <c r="H1412" i="1"/>
  <c r="D1412" i="1"/>
  <c r="C1412" i="1"/>
  <c r="G1412" i="1" s="1"/>
  <c r="H1411" i="1"/>
  <c r="G1411" i="1"/>
  <c r="D1411" i="1"/>
  <c r="C1411" i="1"/>
  <c r="H1410" i="1"/>
  <c r="D1410" i="1"/>
  <c r="C1410" i="1"/>
  <c r="G1410" i="1" s="1"/>
  <c r="D1409" i="1"/>
  <c r="D1408" i="1"/>
  <c r="H1407" i="1"/>
  <c r="G1407" i="1"/>
  <c r="D1407" i="1"/>
  <c r="C1407" i="1"/>
  <c r="H1406" i="1"/>
  <c r="D1406" i="1"/>
  <c r="C1406" i="1"/>
  <c r="G1406" i="1" s="1"/>
  <c r="H1405" i="1"/>
  <c r="G1405" i="1"/>
  <c r="D1405" i="1"/>
  <c r="C1405" i="1"/>
  <c r="H1404" i="1"/>
  <c r="D1404" i="1"/>
  <c r="C1404" i="1"/>
  <c r="G1404" i="1" s="1"/>
  <c r="H1403" i="1"/>
  <c r="G1403" i="1"/>
  <c r="D1403" i="1"/>
  <c r="C1403" i="1"/>
  <c r="D1402" i="1"/>
  <c r="C1402" i="1"/>
  <c r="H1401" i="1"/>
  <c r="G1401" i="1"/>
  <c r="D1401" i="1"/>
  <c r="C1401"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D1394" i="1"/>
  <c r="C1394" i="1"/>
  <c r="H1393" i="1"/>
  <c r="G1393" i="1"/>
  <c r="D1393" i="1"/>
  <c r="C1393" i="1"/>
  <c r="D1392" i="1"/>
  <c r="C1392" i="1"/>
  <c r="H1391" i="1"/>
  <c r="G1391" i="1"/>
  <c r="D1391" i="1"/>
  <c r="C1391" i="1"/>
  <c r="H1390" i="1"/>
  <c r="D1390" i="1"/>
  <c r="C1390" i="1"/>
  <c r="G1390" i="1" s="1"/>
  <c r="H1389" i="1"/>
  <c r="G1389" i="1"/>
  <c r="D1389" i="1"/>
  <c r="C1389" i="1"/>
  <c r="H1388" i="1"/>
  <c r="D1388" i="1"/>
  <c r="C1388" i="1"/>
  <c r="G1388" i="1" s="1"/>
  <c r="H1387" i="1"/>
  <c r="G1387" i="1"/>
  <c r="D1387" i="1"/>
  <c r="C1387" i="1"/>
  <c r="D1386" i="1"/>
  <c r="C1386" i="1"/>
  <c r="H1385" i="1"/>
  <c r="G1385" i="1"/>
  <c r="D1385" i="1"/>
  <c r="C1385" i="1"/>
  <c r="D1384" i="1"/>
  <c r="C1384" i="1"/>
  <c r="G1384" i="1" s="1"/>
  <c r="D1383" i="1"/>
  <c r="H1382" i="1"/>
  <c r="D1382" i="1"/>
  <c r="C1382" i="1"/>
  <c r="G1382" i="1" s="1"/>
  <c r="H1381" i="1"/>
  <c r="G1381" i="1"/>
  <c r="D1381" i="1"/>
  <c r="C1381" i="1"/>
  <c r="D1380" i="1"/>
  <c r="C1380" i="1"/>
  <c r="H1379" i="1"/>
  <c r="G1379" i="1"/>
  <c r="D1379" i="1"/>
  <c r="C1379" i="1"/>
  <c r="D1378" i="1"/>
  <c r="C1378" i="1"/>
  <c r="H1377" i="1"/>
  <c r="G1377" i="1"/>
  <c r="D1377" i="1"/>
  <c r="C1377" i="1"/>
  <c r="H1376" i="1"/>
  <c r="D1376" i="1"/>
  <c r="C1376" i="1"/>
  <c r="G1376" i="1" s="1"/>
  <c r="H1375" i="1"/>
  <c r="G1375" i="1"/>
  <c r="D1375" i="1"/>
  <c r="C1375" i="1"/>
  <c r="H1374" i="1"/>
  <c r="D1374" i="1"/>
  <c r="C1374" i="1"/>
  <c r="G1374" i="1" s="1"/>
  <c r="H1373" i="1"/>
  <c r="G1373" i="1"/>
  <c r="D1373" i="1"/>
  <c r="C1373" i="1"/>
  <c r="D1372" i="1"/>
  <c r="C1372" i="1"/>
  <c r="H1371" i="1"/>
  <c r="G1371" i="1"/>
  <c r="D1371" i="1"/>
  <c r="C1371"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D1268" i="1"/>
  <c r="C1268" i="1"/>
  <c r="H1267" i="1"/>
  <c r="G1267" i="1"/>
  <c r="D1267" i="1"/>
  <c r="C1267" i="1"/>
  <c r="D1266" i="1"/>
  <c r="C1266" i="1"/>
  <c r="H1265" i="1"/>
  <c r="G1265" i="1"/>
  <c r="D1265" i="1"/>
  <c r="C1265" i="1"/>
  <c r="D1264" i="1"/>
  <c r="C1264" i="1"/>
  <c r="D1263" i="1"/>
  <c r="H1263" i="1" s="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D1227" i="1"/>
  <c r="D1226" i="1"/>
  <c r="H1226" i="1" s="1"/>
  <c r="C1226" i="1"/>
  <c r="H1225" i="1"/>
  <c r="G1225" i="1"/>
  <c r="D1225" i="1"/>
  <c r="C1225" i="1"/>
  <c r="D1224" i="1"/>
  <c r="H1224" i="1" s="1"/>
  <c r="C1224" i="1"/>
  <c r="H1223" i="1"/>
  <c r="G1223" i="1"/>
  <c r="D1223" i="1"/>
  <c r="C1223" i="1"/>
  <c r="D1222" i="1"/>
  <c r="H1221" i="1"/>
  <c r="G1221" i="1"/>
  <c r="D1221" i="1"/>
  <c r="C1221" i="1"/>
  <c r="D1220" i="1"/>
  <c r="H1220" i="1" s="1"/>
  <c r="C1220" i="1"/>
  <c r="H1219" i="1"/>
  <c r="G1219" i="1"/>
  <c r="D1219" i="1"/>
  <c r="C1219" i="1"/>
  <c r="D1218" i="1"/>
  <c r="H1218" i="1" s="1"/>
  <c r="C1218" i="1"/>
  <c r="H1217" i="1"/>
  <c r="G1217" i="1"/>
  <c r="D1217" i="1"/>
  <c r="C1217" i="1"/>
  <c r="D1216" i="1"/>
  <c r="H1216" i="1" s="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H1151" i="1" s="1"/>
  <c r="G1150" i="1"/>
  <c r="D1150" i="1"/>
  <c r="C1150" i="1"/>
  <c r="H1150" i="1" s="1"/>
  <c r="G1149" i="1"/>
  <c r="D1149" i="1"/>
  <c r="C1149" i="1"/>
  <c r="H1149" i="1" s="1"/>
  <c r="D1148" i="1"/>
  <c r="C1148" i="1"/>
  <c r="D1147" i="1"/>
  <c r="C1147" i="1"/>
  <c r="H1147" i="1" s="1"/>
  <c r="G1146" i="1"/>
  <c r="D1146" i="1"/>
  <c r="C1146" i="1"/>
  <c r="H1146" i="1" s="1"/>
  <c r="G1145" i="1"/>
  <c r="D1145" i="1"/>
  <c r="C1145" i="1"/>
  <c r="H1145" i="1" s="1"/>
  <c r="D1144" i="1"/>
  <c r="C1144" i="1"/>
  <c r="D1143" i="1"/>
  <c r="C1143" i="1"/>
  <c r="H1143" i="1" s="1"/>
  <c r="G1142" i="1"/>
  <c r="D1142" i="1"/>
  <c r="C1142" i="1"/>
  <c r="H1142" i="1" s="1"/>
  <c r="G1141" i="1"/>
  <c r="D1141" i="1"/>
  <c r="C1141" i="1"/>
  <c r="D1140" i="1"/>
  <c r="C1140" i="1"/>
  <c r="D1139" i="1"/>
  <c r="C1139" i="1"/>
  <c r="H1139" i="1" s="1"/>
  <c r="G1138" i="1"/>
  <c r="D1138" i="1"/>
  <c r="C1138" i="1"/>
  <c r="H1138" i="1" s="1"/>
  <c r="D1137" i="1"/>
  <c r="G1137" i="1" s="1"/>
  <c r="C1137" i="1"/>
  <c r="D1136" i="1"/>
  <c r="C1136" i="1"/>
  <c r="D1135" i="1"/>
  <c r="C1135" i="1"/>
  <c r="H1135" i="1" s="1"/>
  <c r="G1134" i="1"/>
  <c r="D1134" i="1"/>
  <c r="C1134" i="1"/>
  <c r="H1134" i="1" s="1"/>
  <c r="G1133" i="1"/>
  <c r="D1133" i="1"/>
  <c r="C1133" i="1"/>
  <c r="D1132" i="1"/>
  <c r="C1132" i="1"/>
  <c r="D1131" i="1"/>
  <c r="C1131" i="1"/>
  <c r="H1131" i="1" s="1"/>
  <c r="G1130" i="1"/>
  <c r="D1130" i="1"/>
  <c r="C1130" i="1"/>
  <c r="H1130" i="1" s="1"/>
  <c r="D1129" i="1"/>
  <c r="G1129" i="1" s="1"/>
  <c r="C1129" i="1"/>
  <c r="D1128" i="1"/>
  <c r="C1128" i="1"/>
  <c r="D1127" i="1"/>
  <c r="C1127" i="1"/>
  <c r="H1127" i="1" s="1"/>
  <c r="G1126" i="1"/>
  <c r="D1126" i="1"/>
  <c r="C1126" i="1"/>
  <c r="H1126" i="1" s="1"/>
  <c r="G1125" i="1"/>
  <c r="D1125" i="1"/>
  <c r="C1125" i="1"/>
  <c r="D1124" i="1"/>
  <c r="D1123" i="1"/>
  <c r="C1123" i="1"/>
  <c r="H1123" i="1" s="1"/>
  <c r="G1122" i="1"/>
  <c r="D1122" i="1"/>
  <c r="C1122" i="1"/>
  <c r="H1122" i="1" s="1"/>
  <c r="D1121" i="1"/>
  <c r="G1121" i="1" s="1"/>
  <c r="C1121" i="1"/>
  <c r="D1120" i="1"/>
  <c r="C1120" i="1"/>
  <c r="D1119" i="1"/>
  <c r="C1119" i="1"/>
  <c r="H1119" i="1" s="1"/>
  <c r="G1118" i="1"/>
  <c r="D1118" i="1"/>
  <c r="C1118" i="1"/>
  <c r="H1118" i="1" s="1"/>
  <c r="G1117" i="1"/>
  <c r="D1117" i="1"/>
  <c r="C1117" i="1"/>
  <c r="D1116" i="1"/>
  <c r="C1116" i="1"/>
  <c r="D1115" i="1"/>
  <c r="C1115" i="1"/>
  <c r="H1115" i="1" s="1"/>
  <c r="G1114" i="1"/>
  <c r="D1114" i="1"/>
  <c r="C1114" i="1"/>
  <c r="H1114" i="1" s="1"/>
  <c r="D1113" i="1"/>
  <c r="G1113" i="1" s="1"/>
  <c r="C1113" i="1"/>
  <c r="D1112" i="1"/>
  <c r="D1111" i="1"/>
  <c r="C1111" i="1"/>
  <c r="H1111" i="1" s="1"/>
  <c r="G1110" i="1"/>
  <c r="D1110" i="1"/>
  <c r="C1110" i="1"/>
  <c r="H1110" i="1" s="1"/>
  <c r="G1109" i="1"/>
  <c r="D1109" i="1"/>
  <c r="C1109" i="1"/>
  <c r="D1108" i="1"/>
  <c r="C1108" i="1"/>
  <c r="D1107" i="1"/>
  <c r="G1107" i="1" s="1"/>
  <c r="C1107" i="1"/>
  <c r="D1106" i="1"/>
  <c r="C1106" i="1"/>
  <c r="D1105" i="1"/>
  <c r="C1105" i="1"/>
  <c r="H1105" i="1" s="1"/>
  <c r="D1104" i="1"/>
  <c r="C1104" i="1"/>
  <c r="H1104" i="1" s="1"/>
  <c r="G1103" i="1"/>
  <c r="D1103" i="1"/>
  <c r="C1103" i="1"/>
  <c r="H1103" i="1" s="1"/>
  <c r="H1102" i="1"/>
  <c r="G1102" i="1"/>
  <c r="D1102" i="1"/>
  <c r="C1102" i="1"/>
  <c r="D1101" i="1"/>
  <c r="G1101" i="1" s="1"/>
  <c r="C1101" i="1"/>
  <c r="H1100" i="1"/>
  <c r="G1100" i="1"/>
  <c r="D1100" i="1"/>
  <c r="C1100" i="1"/>
  <c r="D1099" i="1"/>
  <c r="C1099" i="1"/>
  <c r="D1098" i="1"/>
  <c r="G1098" i="1" s="1"/>
  <c r="C1098" i="1"/>
  <c r="H1098" i="1" s="1"/>
  <c r="D1097" i="1"/>
  <c r="C1097" i="1"/>
  <c r="H1097" i="1" s="1"/>
  <c r="H1096" i="1"/>
  <c r="D1096" i="1"/>
  <c r="C1096" i="1"/>
  <c r="G1096" i="1" s="1"/>
  <c r="G1095" i="1"/>
  <c r="D1095" i="1"/>
  <c r="C1095" i="1"/>
  <c r="H1095" i="1" s="1"/>
  <c r="H1094" i="1"/>
  <c r="G1094" i="1"/>
  <c r="D1094" i="1"/>
  <c r="C1094" i="1"/>
  <c r="G1093" i="1"/>
  <c r="D1093" i="1"/>
  <c r="C1093" i="1"/>
  <c r="D1092" i="1"/>
  <c r="C1092" i="1"/>
  <c r="D1091" i="1"/>
  <c r="G1091" i="1" s="1"/>
  <c r="C1091" i="1"/>
  <c r="D1090" i="1"/>
  <c r="C1090" i="1"/>
  <c r="D1089" i="1"/>
  <c r="C1089" i="1"/>
  <c r="H1089" i="1" s="1"/>
  <c r="D1088" i="1"/>
  <c r="C1088" i="1"/>
  <c r="H1088" i="1" s="1"/>
  <c r="G1087" i="1"/>
  <c r="D1087" i="1"/>
  <c r="C1087" i="1"/>
  <c r="H1087" i="1" s="1"/>
  <c r="H1086" i="1"/>
  <c r="G1086" i="1"/>
  <c r="D1086" i="1"/>
  <c r="C1086" i="1"/>
  <c r="D1085" i="1"/>
  <c r="G1085" i="1" s="1"/>
  <c r="C1085" i="1"/>
  <c r="H1084" i="1"/>
  <c r="G1084" i="1"/>
  <c r="D1084" i="1"/>
  <c r="C1084" i="1"/>
  <c r="D1083" i="1"/>
  <c r="C1083" i="1"/>
  <c r="D1082" i="1"/>
  <c r="G1082" i="1" s="1"/>
  <c r="C1082" i="1"/>
  <c r="H1082" i="1" s="1"/>
  <c r="D1081" i="1"/>
  <c r="C1081" i="1"/>
  <c r="H1081" i="1" s="1"/>
  <c r="H1080" i="1"/>
  <c r="D1080" i="1"/>
  <c r="C1080" i="1"/>
  <c r="G1080" i="1" s="1"/>
  <c r="G1079" i="1"/>
  <c r="D1079" i="1"/>
  <c r="C1079" i="1"/>
  <c r="H1079" i="1" s="1"/>
  <c r="H1078" i="1"/>
  <c r="G1078" i="1"/>
  <c r="D1078" i="1"/>
  <c r="C1078" i="1"/>
  <c r="G1077" i="1"/>
  <c r="D1077" i="1"/>
  <c r="C1077" i="1"/>
  <c r="D1076" i="1"/>
  <c r="C1076" i="1"/>
  <c r="D1075" i="1"/>
  <c r="G1075" i="1" s="1"/>
  <c r="C1075" i="1"/>
  <c r="D1074" i="1"/>
  <c r="C1074" i="1"/>
  <c r="D1073" i="1"/>
  <c r="C1073" i="1"/>
  <c r="H1073" i="1" s="1"/>
  <c r="D1072" i="1"/>
  <c r="C1072" i="1"/>
  <c r="H1072" i="1" s="1"/>
  <c r="G1071" i="1"/>
  <c r="D1071" i="1"/>
  <c r="C1071" i="1"/>
  <c r="H1071" i="1" s="1"/>
  <c r="H1070" i="1"/>
  <c r="G1070" i="1"/>
  <c r="D1070" i="1"/>
  <c r="C1070" i="1"/>
  <c r="D1069" i="1"/>
  <c r="G1069" i="1" s="1"/>
  <c r="C1069" i="1"/>
  <c r="H1068" i="1"/>
  <c r="G1068" i="1"/>
  <c r="D1068" i="1"/>
  <c r="C1068" i="1"/>
  <c r="D1067" i="1"/>
  <c r="C1067" i="1"/>
  <c r="D1066" i="1"/>
  <c r="G1066" i="1" s="1"/>
  <c r="C1066" i="1"/>
  <c r="H1066" i="1" s="1"/>
  <c r="D1065" i="1"/>
  <c r="H1064" i="1"/>
  <c r="D1064" i="1"/>
  <c r="C1064" i="1"/>
  <c r="G1064" i="1" s="1"/>
  <c r="G1063" i="1"/>
  <c r="D1063" i="1"/>
  <c r="C1063" i="1"/>
  <c r="H1063" i="1" s="1"/>
  <c r="H1062" i="1"/>
  <c r="G1062" i="1"/>
  <c r="D1062" i="1"/>
  <c r="C1062" i="1"/>
  <c r="G1061" i="1"/>
  <c r="D1061" i="1"/>
  <c r="C1061" i="1"/>
  <c r="D1060" i="1"/>
  <c r="C1060" i="1"/>
  <c r="D1059" i="1"/>
  <c r="G1059" i="1" s="1"/>
  <c r="C1059" i="1"/>
  <c r="D1058" i="1"/>
  <c r="C1058" i="1"/>
  <c r="D1057" i="1"/>
  <c r="C1057" i="1"/>
  <c r="H1057" i="1" s="1"/>
  <c r="D1056" i="1"/>
  <c r="G1055" i="1"/>
  <c r="D1055" i="1"/>
  <c r="C1055" i="1"/>
  <c r="H1055" i="1" s="1"/>
  <c r="H1054" i="1"/>
  <c r="G1054" i="1"/>
  <c r="D1054" i="1"/>
  <c r="C1054" i="1"/>
  <c r="D1053" i="1"/>
  <c r="G1053" i="1" s="1"/>
  <c r="C1053" i="1"/>
  <c r="H1052" i="1"/>
  <c r="G1052" i="1"/>
  <c r="D1052" i="1"/>
  <c r="C1052" i="1"/>
  <c r="D1051" i="1"/>
  <c r="C1051" i="1"/>
  <c r="D1050" i="1"/>
  <c r="G1050" i="1" s="1"/>
  <c r="C1050" i="1"/>
  <c r="D1049" i="1"/>
  <c r="C1049" i="1"/>
  <c r="H1049" i="1" s="1"/>
  <c r="H1048" i="1"/>
  <c r="D1048" i="1"/>
  <c r="C1048" i="1"/>
  <c r="G1048" i="1" s="1"/>
  <c r="G1047" i="1"/>
  <c r="D1047" i="1"/>
  <c r="C1047" i="1"/>
  <c r="H1047" i="1" s="1"/>
  <c r="G1045" i="1"/>
  <c r="D1045" i="1"/>
  <c r="C1045" i="1"/>
  <c r="D1044" i="1"/>
  <c r="C1044" i="1"/>
  <c r="D1043" i="1"/>
  <c r="G1043" i="1" s="1"/>
  <c r="C1043" i="1"/>
  <c r="D1042" i="1"/>
  <c r="C1042" i="1"/>
  <c r="D1041" i="1"/>
  <c r="C1041" i="1"/>
  <c r="D1040" i="1"/>
  <c r="C1040" i="1"/>
  <c r="H1040" i="1" s="1"/>
  <c r="G1039" i="1"/>
  <c r="D1039" i="1"/>
  <c r="C1039" i="1"/>
  <c r="H1039" i="1" s="1"/>
  <c r="H1038" i="1"/>
  <c r="G1038" i="1"/>
  <c r="D1038" i="1"/>
  <c r="C1038" i="1"/>
  <c r="D1037" i="1"/>
  <c r="G1037" i="1" s="1"/>
  <c r="C1037" i="1"/>
  <c r="H1036" i="1"/>
  <c r="G1036" i="1"/>
  <c r="D1036" i="1"/>
  <c r="C1036" i="1"/>
  <c r="D1035" i="1"/>
  <c r="C1035" i="1"/>
  <c r="D1034" i="1"/>
  <c r="G1034" i="1" s="1"/>
  <c r="C1034" i="1"/>
  <c r="H1034" i="1" s="1"/>
  <c r="G1033" i="1"/>
  <c r="D1033" i="1"/>
  <c r="C1033" i="1"/>
  <c r="H1033" i="1" s="1"/>
  <c r="H1032" i="1"/>
  <c r="D1032" i="1"/>
  <c r="C1032" i="1"/>
  <c r="G1032" i="1" s="1"/>
  <c r="D1031" i="1"/>
  <c r="G1031" i="1" s="1"/>
  <c r="C1031" i="1"/>
  <c r="H1030" i="1"/>
  <c r="G1030" i="1"/>
  <c r="D1030" i="1"/>
  <c r="C1030" i="1"/>
  <c r="G1029" i="1"/>
  <c r="D1029" i="1"/>
  <c r="C1029" i="1"/>
  <c r="H1029" i="1" s="1"/>
  <c r="D1028" i="1"/>
  <c r="C1028" i="1"/>
  <c r="D1027" i="1"/>
  <c r="G1027" i="1" s="1"/>
  <c r="C1027" i="1"/>
  <c r="D1026" i="1"/>
  <c r="H1026" i="1" s="1"/>
  <c r="C1026" i="1"/>
  <c r="D1025" i="1"/>
  <c r="C1025" i="1"/>
  <c r="G1024" i="1"/>
  <c r="D1024" i="1"/>
  <c r="C1024" i="1"/>
  <c r="H1024" i="1" s="1"/>
  <c r="G1023" i="1"/>
  <c r="D1023" i="1"/>
  <c r="C1023" i="1"/>
  <c r="H1023" i="1" s="1"/>
  <c r="D1022" i="1"/>
  <c r="G1022" i="1" s="1"/>
  <c r="C1022" i="1"/>
  <c r="G1021" i="1"/>
  <c r="D1021" i="1"/>
  <c r="C1021" i="1"/>
  <c r="G1020" i="1"/>
  <c r="D1020" i="1"/>
  <c r="C1020" i="1"/>
  <c r="H1020" i="1" s="1"/>
  <c r="D1019" i="1"/>
  <c r="C1019" i="1"/>
  <c r="D1018" i="1"/>
  <c r="G1018" i="1" s="1"/>
  <c r="C1018" i="1"/>
  <c r="G1017" i="1"/>
  <c r="D1017" i="1"/>
  <c r="C1017" i="1"/>
  <c r="H1017" i="1" s="1"/>
  <c r="H1016" i="1"/>
  <c r="D1016" i="1"/>
  <c r="C1016" i="1"/>
  <c r="G1016" i="1" s="1"/>
  <c r="D1015" i="1"/>
  <c r="G1015" i="1" s="1"/>
  <c r="C1015" i="1"/>
  <c r="H1014" i="1"/>
  <c r="G1014" i="1"/>
  <c r="D1014" i="1"/>
  <c r="C1014" i="1"/>
  <c r="D1013" i="1"/>
  <c r="C1013" i="1"/>
  <c r="D1012" i="1"/>
  <c r="H1012" i="1" s="1"/>
  <c r="C1012" i="1"/>
  <c r="D1011" i="1"/>
  <c r="C1011" i="1"/>
  <c r="H1011" i="1" s="1"/>
  <c r="D1010" i="1"/>
  <c r="C1010" i="1"/>
  <c r="G1009" i="1"/>
  <c r="D1009" i="1"/>
  <c r="C1009" i="1"/>
  <c r="H1009" i="1" s="1"/>
  <c r="D1008" i="1"/>
  <c r="H1008" i="1" s="1"/>
  <c r="C1008" i="1"/>
  <c r="G1007" i="1"/>
  <c r="D1007" i="1"/>
  <c r="C1007" i="1"/>
  <c r="H1007" i="1" s="1"/>
  <c r="G1006" i="1"/>
  <c r="D1006" i="1"/>
  <c r="H1006" i="1" s="1"/>
  <c r="C1006" i="1"/>
  <c r="D1005" i="1"/>
  <c r="C1005" i="1"/>
  <c r="D1004" i="1"/>
  <c r="H1004" i="1" s="1"/>
  <c r="C1004" i="1"/>
  <c r="D1003" i="1"/>
  <c r="C1003" i="1"/>
  <c r="H1003" i="1" s="1"/>
  <c r="D1002" i="1"/>
  <c r="C1002" i="1"/>
  <c r="G1001" i="1"/>
  <c r="D1001" i="1"/>
  <c r="C1001" i="1"/>
  <c r="H1001" i="1" s="1"/>
  <c r="D1000" i="1"/>
  <c r="H1000" i="1" s="1"/>
  <c r="C1000" i="1"/>
  <c r="G999" i="1"/>
  <c r="D999" i="1"/>
  <c r="C999" i="1"/>
  <c r="H999" i="1" s="1"/>
  <c r="G998" i="1"/>
  <c r="D998" i="1"/>
  <c r="H998" i="1" s="1"/>
  <c r="C998" i="1"/>
  <c r="D997" i="1"/>
  <c r="C997" i="1"/>
  <c r="D996" i="1"/>
  <c r="H996" i="1" s="1"/>
  <c r="C996" i="1"/>
  <c r="D995" i="1"/>
  <c r="C995" i="1"/>
  <c r="H995" i="1" s="1"/>
  <c r="D994" i="1"/>
  <c r="C994" i="1"/>
  <c r="G993" i="1"/>
  <c r="D993" i="1"/>
  <c r="C993" i="1"/>
  <c r="H993" i="1" s="1"/>
  <c r="D992" i="1"/>
  <c r="H992" i="1" s="1"/>
  <c r="C992" i="1"/>
  <c r="G991" i="1"/>
  <c r="D991" i="1"/>
  <c r="C991" i="1"/>
  <c r="H991" i="1" s="1"/>
  <c r="D990" i="1"/>
  <c r="G989" i="1"/>
  <c r="D989" i="1"/>
  <c r="C989" i="1"/>
  <c r="H989" i="1" s="1"/>
  <c r="G988" i="1"/>
  <c r="D988" i="1"/>
  <c r="H988" i="1" s="1"/>
  <c r="C988" i="1"/>
  <c r="G987" i="1"/>
  <c r="D987" i="1"/>
  <c r="C987" i="1"/>
  <c r="H987" i="1" s="1"/>
  <c r="G986" i="1"/>
  <c r="D986" i="1"/>
  <c r="H986" i="1" s="1"/>
  <c r="C986" i="1"/>
  <c r="D985" i="1"/>
  <c r="D983" i="1"/>
  <c r="C983" i="1"/>
  <c r="D982" i="1"/>
  <c r="H982" i="1" s="1"/>
  <c r="C982" i="1"/>
  <c r="D981" i="1"/>
  <c r="C981" i="1"/>
  <c r="H981" i="1" s="1"/>
  <c r="D980" i="1"/>
  <c r="C980" i="1"/>
  <c r="G979" i="1"/>
  <c r="D979" i="1"/>
  <c r="C979" i="1"/>
  <c r="H979" i="1" s="1"/>
  <c r="D978" i="1"/>
  <c r="H978" i="1" s="1"/>
  <c r="C978" i="1"/>
  <c r="G977" i="1"/>
  <c r="D977" i="1"/>
  <c r="C977" i="1"/>
  <c r="H977" i="1" s="1"/>
  <c r="G976" i="1"/>
  <c r="D976" i="1"/>
  <c r="H976" i="1" s="1"/>
  <c r="C976" i="1"/>
  <c r="D975" i="1"/>
  <c r="C975" i="1"/>
  <c r="D974" i="1"/>
  <c r="H974" i="1" s="1"/>
  <c r="C974" i="1"/>
  <c r="D973" i="1"/>
  <c r="C973" i="1"/>
  <c r="H973" i="1" s="1"/>
  <c r="D972" i="1"/>
  <c r="C972" i="1"/>
  <c r="G971" i="1"/>
  <c r="D971" i="1"/>
  <c r="C971" i="1"/>
  <c r="H971" i="1" s="1"/>
  <c r="D970" i="1"/>
  <c r="H970" i="1" s="1"/>
  <c r="C970" i="1"/>
  <c r="G969" i="1"/>
  <c r="D969" i="1"/>
  <c r="C969" i="1"/>
  <c r="H969" i="1" s="1"/>
  <c r="G968" i="1"/>
  <c r="D968" i="1"/>
  <c r="H968" i="1" s="1"/>
  <c r="C968" i="1"/>
  <c r="D967" i="1"/>
  <c r="C967" i="1"/>
  <c r="D966" i="1"/>
  <c r="H966" i="1" s="1"/>
  <c r="C966" i="1"/>
  <c r="D965" i="1"/>
  <c r="C965" i="1"/>
  <c r="H965" i="1" s="1"/>
  <c r="D964" i="1"/>
  <c r="C964" i="1"/>
  <c r="G963" i="1"/>
  <c r="D963" i="1"/>
  <c r="C963" i="1"/>
  <c r="H963" i="1" s="1"/>
  <c r="D962" i="1"/>
  <c r="H962" i="1" s="1"/>
  <c r="C962" i="1"/>
  <c r="G961" i="1"/>
  <c r="D961" i="1"/>
  <c r="C961" i="1"/>
  <c r="H961" i="1" s="1"/>
  <c r="G960" i="1"/>
  <c r="D960" i="1"/>
  <c r="H960" i="1" s="1"/>
  <c r="C960" i="1"/>
  <c r="D959" i="1"/>
  <c r="C959" i="1"/>
  <c r="D958" i="1"/>
  <c r="H958" i="1" s="1"/>
  <c r="C958" i="1"/>
  <c r="D957" i="1"/>
  <c r="C957" i="1"/>
  <c r="H957" i="1" s="1"/>
  <c r="D956" i="1"/>
  <c r="C956" i="1"/>
  <c r="G955" i="1"/>
  <c r="D955" i="1"/>
  <c r="C955" i="1"/>
  <c r="H955" i="1" s="1"/>
  <c r="D954" i="1"/>
  <c r="H954" i="1" s="1"/>
  <c r="C954" i="1"/>
  <c r="G953" i="1"/>
  <c r="D953" i="1"/>
  <c r="C953" i="1"/>
  <c r="H953" i="1" s="1"/>
  <c r="G952" i="1"/>
  <c r="D952" i="1"/>
  <c r="H952" i="1" s="1"/>
  <c r="C952" i="1"/>
  <c r="D951" i="1"/>
  <c r="C951" i="1"/>
  <c r="D950" i="1"/>
  <c r="H950" i="1" s="1"/>
  <c r="C950" i="1"/>
  <c r="D949" i="1"/>
  <c r="C949" i="1"/>
  <c r="H949" i="1" s="1"/>
  <c r="D948" i="1"/>
  <c r="C948" i="1"/>
  <c r="G947" i="1"/>
  <c r="D947" i="1"/>
  <c r="C947" i="1"/>
  <c r="H947" i="1" s="1"/>
  <c r="D946" i="1"/>
  <c r="H946" i="1" s="1"/>
  <c r="C946" i="1"/>
  <c r="G945" i="1"/>
  <c r="D945" i="1"/>
  <c r="C945" i="1"/>
  <c r="H945" i="1" s="1"/>
  <c r="G944" i="1"/>
  <c r="D944" i="1"/>
  <c r="H944" i="1" s="1"/>
  <c r="C944" i="1"/>
  <c r="D943" i="1"/>
  <c r="C943" i="1"/>
  <c r="D942" i="1"/>
  <c r="H942" i="1" s="1"/>
  <c r="C942" i="1"/>
  <c r="D941" i="1"/>
  <c r="C941" i="1"/>
  <c r="H941" i="1" s="1"/>
  <c r="D940" i="1"/>
  <c r="C940" i="1"/>
  <c r="G939" i="1"/>
  <c r="D939" i="1"/>
  <c r="C939" i="1"/>
  <c r="H939" i="1" s="1"/>
  <c r="D938" i="1"/>
  <c r="H938" i="1" s="1"/>
  <c r="C938" i="1"/>
  <c r="G937" i="1"/>
  <c r="D937" i="1"/>
  <c r="C937" i="1"/>
  <c r="H937" i="1" s="1"/>
  <c r="G936" i="1"/>
  <c r="D936" i="1"/>
  <c r="H936" i="1" s="1"/>
  <c r="C936" i="1"/>
  <c r="D935" i="1"/>
  <c r="C935" i="1"/>
  <c r="D934" i="1"/>
  <c r="H934" i="1" s="1"/>
  <c r="C934" i="1"/>
  <c r="D933" i="1"/>
  <c r="C933" i="1"/>
  <c r="H933" i="1" s="1"/>
  <c r="D932" i="1"/>
  <c r="C932" i="1"/>
  <c r="G931" i="1"/>
  <c r="D931" i="1"/>
  <c r="C931" i="1"/>
  <c r="H931" i="1" s="1"/>
  <c r="D930" i="1"/>
  <c r="H930" i="1" s="1"/>
  <c r="C930" i="1"/>
  <c r="G929" i="1"/>
  <c r="D929" i="1"/>
  <c r="C929" i="1"/>
  <c r="H929" i="1" s="1"/>
  <c r="G928" i="1"/>
  <c r="D928" i="1"/>
  <c r="H928" i="1" s="1"/>
  <c r="C928" i="1"/>
  <c r="D927" i="1"/>
  <c r="C927" i="1"/>
  <c r="D926" i="1"/>
  <c r="H926" i="1" s="1"/>
  <c r="C926" i="1"/>
  <c r="D925" i="1"/>
  <c r="C925" i="1"/>
  <c r="H925" i="1" s="1"/>
  <c r="D924" i="1"/>
  <c r="C924" i="1"/>
  <c r="G923" i="1"/>
  <c r="D923" i="1"/>
  <c r="C923" i="1"/>
  <c r="H923" i="1" s="1"/>
  <c r="D922" i="1"/>
  <c r="H922" i="1" s="1"/>
  <c r="C922" i="1"/>
  <c r="G921" i="1"/>
  <c r="D921" i="1"/>
  <c r="C921" i="1"/>
  <c r="H921" i="1" s="1"/>
  <c r="G920" i="1"/>
  <c r="D920" i="1"/>
  <c r="H920" i="1" s="1"/>
  <c r="C920" i="1"/>
  <c r="D919" i="1"/>
  <c r="C919" i="1"/>
  <c r="D918" i="1"/>
  <c r="H918" i="1" s="1"/>
  <c r="C918" i="1"/>
  <c r="D917" i="1"/>
  <c r="C917" i="1"/>
  <c r="H917" i="1" s="1"/>
  <c r="D916" i="1"/>
  <c r="C916" i="1"/>
  <c r="G915" i="1"/>
  <c r="D915" i="1"/>
  <c r="C915" i="1"/>
  <c r="H915" i="1" s="1"/>
  <c r="D914" i="1"/>
  <c r="H914" i="1" s="1"/>
  <c r="C914" i="1"/>
  <c r="G913" i="1"/>
  <c r="D913" i="1"/>
  <c r="C913" i="1"/>
  <c r="H913" i="1" s="1"/>
  <c r="G912" i="1"/>
  <c r="D912" i="1"/>
  <c r="H912" i="1" s="1"/>
  <c r="C912" i="1"/>
  <c r="D911" i="1"/>
  <c r="C911" i="1"/>
  <c r="D910" i="1"/>
  <c r="H910" i="1" s="1"/>
  <c r="C910" i="1"/>
  <c r="D909" i="1"/>
  <c r="C909" i="1"/>
  <c r="H909" i="1" s="1"/>
  <c r="D908" i="1"/>
  <c r="C908" i="1"/>
  <c r="G907" i="1"/>
  <c r="D907" i="1"/>
  <c r="C907" i="1"/>
  <c r="H907" i="1" s="1"/>
  <c r="D906" i="1"/>
  <c r="H906" i="1" s="1"/>
  <c r="C906" i="1"/>
  <c r="G905" i="1"/>
  <c r="D905" i="1"/>
  <c r="C905" i="1"/>
  <c r="H905" i="1" s="1"/>
  <c r="D904" i="1"/>
  <c r="H904" i="1" s="1"/>
  <c r="C904" i="1"/>
  <c r="D903" i="1"/>
  <c r="C903" i="1"/>
  <c r="D902" i="1"/>
  <c r="H902" i="1" s="1"/>
  <c r="C902" i="1"/>
  <c r="D901" i="1"/>
  <c r="C901" i="1"/>
  <c r="H901" i="1" s="1"/>
  <c r="D900" i="1"/>
  <c r="C900" i="1"/>
  <c r="G899" i="1"/>
  <c r="D899" i="1"/>
  <c r="C899" i="1"/>
  <c r="H899" i="1" s="1"/>
  <c r="D898" i="1"/>
  <c r="H898" i="1" s="1"/>
  <c r="C898" i="1"/>
  <c r="G897" i="1"/>
  <c r="D897" i="1"/>
  <c r="C897" i="1"/>
  <c r="H897" i="1" s="1"/>
  <c r="D896" i="1"/>
  <c r="H896" i="1" s="1"/>
  <c r="C896" i="1"/>
  <c r="D895" i="1"/>
  <c r="C895" i="1"/>
  <c r="D894" i="1"/>
  <c r="H894" i="1" s="1"/>
  <c r="C894" i="1"/>
  <c r="D893" i="1"/>
  <c r="C893" i="1"/>
  <c r="H893" i="1" s="1"/>
  <c r="D892" i="1"/>
  <c r="C892" i="1"/>
  <c r="G891" i="1"/>
  <c r="D891" i="1"/>
  <c r="C891" i="1"/>
  <c r="H891" i="1" s="1"/>
  <c r="D890" i="1"/>
  <c r="H890" i="1" s="1"/>
  <c r="C890" i="1"/>
  <c r="G889" i="1"/>
  <c r="D889" i="1"/>
  <c r="C889" i="1"/>
  <c r="H889" i="1" s="1"/>
  <c r="D888" i="1"/>
  <c r="H888" i="1" s="1"/>
  <c r="C888" i="1"/>
  <c r="D887" i="1"/>
  <c r="C887" i="1"/>
  <c r="D886" i="1"/>
  <c r="H886" i="1" s="1"/>
  <c r="C886" i="1"/>
  <c r="D885" i="1"/>
  <c r="C885" i="1"/>
  <c r="H885" i="1" s="1"/>
  <c r="D884" i="1"/>
  <c r="C884" i="1"/>
  <c r="G883" i="1"/>
  <c r="D883" i="1"/>
  <c r="C883" i="1"/>
  <c r="H883" i="1" s="1"/>
  <c r="D882" i="1"/>
  <c r="H882" i="1" s="1"/>
  <c r="C882" i="1"/>
  <c r="G881" i="1"/>
  <c r="D881" i="1"/>
  <c r="C881" i="1"/>
  <c r="H881" i="1" s="1"/>
  <c r="D880" i="1"/>
  <c r="H880" i="1" s="1"/>
  <c r="C880" i="1"/>
  <c r="D879" i="1"/>
  <c r="C879" i="1"/>
  <c r="D878" i="1"/>
  <c r="H878" i="1" s="1"/>
  <c r="C878" i="1"/>
  <c r="D877" i="1"/>
  <c r="C877" i="1"/>
  <c r="H877" i="1" s="1"/>
  <c r="D876" i="1"/>
  <c r="C876" i="1"/>
  <c r="G875" i="1"/>
  <c r="D875" i="1"/>
  <c r="C875" i="1"/>
  <c r="H875" i="1" s="1"/>
  <c r="D874" i="1"/>
  <c r="H874" i="1" s="1"/>
  <c r="C874" i="1"/>
  <c r="G873" i="1"/>
  <c r="D873" i="1"/>
  <c r="C873" i="1"/>
  <c r="H873" i="1" s="1"/>
  <c r="D872" i="1"/>
  <c r="H872" i="1" s="1"/>
  <c r="C872" i="1"/>
  <c r="D871" i="1"/>
  <c r="C871" i="1"/>
  <c r="D870" i="1"/>
  <c r="H870" i="1" s="1"/>
  <c r="C870" i="1"/>
  <c r="D869" i="1"/>
  <c r="C869" i="1"/>
  <c r="H869" i="1" s="1"/>
  <c r="D868" i="1"/>
  <c r="C868" i="1"/>
  <c r="G867" i="1"/>
  <c r="D867" i="1"/>
  <c r="C867" i="1"/>
  <c r="H867" i="1" s="1"/>
  <c r="D866" i="1"/>
  <c r="H866" i="1" s="1"/>
  <c r="C866" i="1"/>
  <c r="G865" i="1"/>
  <c r="D865" i="1"/>
  <c r="C865" i="1"/>
  <c r="H865" i="1" s="1"/>
  <c r="D864" i="1"/>
  <c r="H864" i="1" s="1"/>
  <c r="C864" i="1"/>
  <c r="D863" i="1"/>
  <c r="C863" i="1"/>
  <c r="D862" i="1"/>
  <c r="H862" i="1" s="1"/>
  <c r="C862" i="1"/>
  <c r="D861" i="1"/>
  <c r="C861" i="1"/>
  <c r="H861" i="1" s="1"/>
  <c r="D860" i="1"/>
  <c r="C860" i="1"/>
  <c r="G859" i="1"/>
  <c r="D859" i="1"/>
  <c r="C859" i="1"/>
  <c r="H859" i="1" s="1"/>
  <c r="D858" i="1"/>
  <c r="H858" i="1" s="1"/>
  <c r="C858" i="1"/>
  <c r="G857" i="1"/>
  <c r="D857" i="1"/>
  <c r="C857" i="1"/>
  <c r="H857" i="1" s="1"/>
  <c r="D856" i="1"/>
  <c r="H856" i="1" s="1"/>
  <c r="C856" i="1"/>
  <c r="D855" i="1"/>
  <c r="C855" i="1"/>
  <c r="D854" i="1"/>
  <c r="H854" i="1" s="1"/>
  <c r="C854" i="1"/>
  <c r="D853" i="1"/>
  <c r="C853" i="1"/>
  <c r="H853" i="1" s="1"/>
  <c r="D852" i="1"/>
  <c r="C852" i="1"/>
  <c r="G851" i="1"/>
  <c r="D851" i="1"/>
  <c r="C851" i="1"/>
  <c r="H851" i="1" s="1"/>
  <c r="D850" i="1"/>
  <c r="H850" i="1" s="1"/>
  <c r="C850" i="1"/>
  <c r="G849" i="1"/>
  <c r="D849" i="1"/>
  <c r="C849" i="1"/>
  <c r="H849" i="1" s="1"/>
  <c r="D848" i="1"/>
  <c r="H848" i="1" s="1"/>
  <c r="C848" i="1"/>
  <c r="D847" i="1"/>
  <c r="C847" i="1"/>
  <c r="D846" i="1"/>
  <c r="H846" i="1" s="1"/>
  <c r="C846" i="1"/>
  <c r="D845" i="1"/>
  <c r="C845" i="1"/>
  <c r="H845" i="1" s="1"/>
  <c r="D844" i="1"/>
  <c r="C844" i="1"/>
  <c r="G843" i="1"/>
  <c r="D843" i="1"/>
  <c r="C843" i="1"/>
  <c r="H843" i="1" s="1"/>
  <c r="D842" i="1"/>
  <c r="H842" i="1" s="1"/>
  <c r="C842" i="1"/>
  <c r="G841" i="1"/>
  <c r="D841" i="1"/>
  <c r="C841" i="1"/>
  <c r="H841" i="1" s="1"/>
  <c r="D840" i="1"/>
  <c r="H840" i="1" s="1"/>
  <c r="C840" i="1"/>
  <c r="D839" i="1"/>
  <c r="C839" i="1"/>
  <c r="D838" i="1"/>
  <c r="H838" i="1" s="1"/>
  <c r="C838" i="1"/>
  <c r="D837" i="1"/>
  <c r="C837" i="1"/>
  <c r="H837" i="1" s="1"/>
  <c r="D836" i="1"/>
  <c r="C836" i="1"/>
  <c r="G835" i="1"/>
  <c r="D835" i="1"/>
  <c r="C835" i="1"/>
  <c r="H835" i="1" s="1"/>
  <c r="D834" i="1"/>
  <c r="H834" i="1" s="1"/>
  <c r="C834" i="1"/>
  <c r="G833" i="1"/>
  <c r="D833" i="1"/>
  <c r="C833" i="1"/>
  <c r="H833" i="1" s="1"/>
  <c r="D832" i="1"/>
  <c r="H832" i="1" s="1"/>
  <c r="C832" i="1"/>
  <c r="D831" i="1"/>
  <c r="C831" i="1"/>
  <c r="D830" i="1"/>
  <c r="H830" i="1" s="1"/>
  <c r="C830" i="1"/>
  <c r="D829" i="1"/>
  <c r="C829" i="1"/>
  <c r="H829" i="1" s="1"/>
  <c r="D828" i="1"/>
  <c r="C828" i="1"/>
  <c r="G827" i="1"/>
  <c r="D827" i="1"/>
  <c r="C827" i="1"/>
  <c r="H827" i="1" s="1"/>
  <c r="D826" i="1"/>
  <c r="H826" i="1" s="1"/>
  <c r="C826" i="1"/>
  <c r="G825" i="1"/>
  <c r="D825" i="1"/>
  <c r="C825" i="1"/>
  <c r="H825" i="1" s="1"/>
  <c r="D824" i="1"/>
  <c r="H824" i="1" s="1"/>
  <c r="C824" i="1"/>
  <c r="D823" i="1"/>
  <c r="C823" i="1"/>
  <c r="D822" i="1"/>
  <c r="H822" i="1" s="1"/>
  <c r="C822" i="1"/>
  <c r="D821" i="1"/>
  <c r="C821" i="1"/>
  <c r="H821" i="1" s="1"/>
  <c r="D820" i="1"/>
  <c r="C820" i="1"/>
  <c r="G819" i="1"/>
  <c r="D819" i="1"/>
  <c r="C819" i="1"/>
  <c r="H819" i="1" s="1"/>
  <c r="D818" i="1"/>
  <c r="H818" i="1" s="1"/>
  <c r="C818" i="1"/>
  <c r="G817" i="1"/>
  <c r="D817" i="1"/>
  <c r="C817" i="1"/>
  <c r="H817" i="1" s="1"/>
  <c r="D816" i="1"/>
  <c r="H816" i="1" s="1"/>
  <c r="C816" i="1"/>
  <c r="D815" i="1"/>
  <c r="C815" i="1"/>
  <c r="D814" i="1"/>
  <c r="H814" i="1" s="1"/>
  <c r="C814" i="1"/>
  <c r="D813" i="1"/>
  <c r="C813" i="1"/>
  <c r="H813" i="1" s="1"/>
  <c r="D812" i="1"/>
  <c r="C812" i="1"/>
  <c r="G811" i="1"/>
  <c r="D811" i="1"/>
  <c r="C811" i="1"/>
  <c r="H811" i="1" s="1"/>
  <c r="D810" i="1"/>
  <c r="H810" i="1" s="1"/>
  <c r="C810" i="1"/>
  <c r="G809" i="1"/>
  <c r="D809" i="1"/>
  <c r="C809" i="1"/>
  <c r="H809" i="1" s="1"/>
  <c r="D808" i="1"/>
  <c r="H808" i="1" s="1"/>
  <c r="C808" i="1"/>
  <c r="D807" i="1"/>
  <c r="C807" i="1"/>
  <c r="D806" i="1"/>
  <c r="H806" i="1" s="1"/>
  <c r="C806" i="1"/>
  <c r="D805" i="1"/>
  <c r="C805" i="1"/>
  <c r="H805" i="1" s="1"/>
  <c r="D804" i="1"/>
  <c r="C804" i="1"/>
  <c r="G803" i="1"/>
  <c r="D803" i="1"/>
  <c r="C803" i="1"/>
  <c r="H803" i="1" s="1"/>
  <c r="D802" i="1"/>
  <c r="H802" i="1" s="1"/>
  <c r="C802" i="1"/>
  <c r="G801" i="1"/>
  <c r="D801" i="1"/>
  <c r="C801" i="1"/>
  <c r="H801" i="1" s="1"/>
  <c r="D800" i="1"/>
  <c r="H800" i="1" s="1"/>
  <c r="C800" i="1"/>
  <c r="D799" i="1"/>
  <c r="C799" i="1"/>
  <c r="D798" i="1"/>
  <c r="H798" i="1" s="1"/>
  <c r="C798" i="1"/>
  <c r="D797" i="1"/>
  <c r="C797" i="1"/>
  <c r="H797" i="1" s="1"/>
  <c r="D796" i="1"/>
  <c r="C796" i="1"/>
  <c r="G795" i="1"/>
  <c r="D795" i="1"/>
  <c r="C795" i="1"/>
  <c r="H795" i="1" s="1"/>
  <c r="D794" i="1"/>
  <c r="H794" i="1" s="1"/>
  <c r="C794" i="1"/>
  <c r="G793" i="1"/>
  <c r="D793" i="1"/>
  <c r="C793" i="1"/>
  <c r="H793" i="1" s="1"/>
  <c r="D792" i="1"/>
  <c r="H792" i="1" s="1"/>
  <c r="C792" i="1"/>
  <c r="D791" i="1"/>
  <c r="C791" i="1"/>
  <c r="D790" i="1"/>
  <c r="H790" i="1" s="1"/>
  <c r="C790" i="1"/>
  <c r="D789" i="1"/>
  <c r="C789" i="1"/>
  <c r="H789" i="1" s="1"/>
  <c r="D788" i="1"/>
  <c r="C788" i="1"/>
  <c r="G787" i="1"/>
  <c r="D787" i="1"/>
  <c r="C787" i="1"/>
  <c r="H787" i="1" s="1"/>
  <c r="D786" i="1"/>
  <c r="H786" i="1" s="1"/>
  <c r="C786" i="1"/>
  <c r="G785" i="1"/>
  <c r="D785" i="1"/>
  <c r="C785" i="1"/>
  <c r="H785" i="1" s="1"/>
  <c r="D784" i="1"/>
  <c r="H784" i="1" s="1"/>
  <c r="C784" i="1"/>
  <c r="D783" i="1"/>
  <c r="C783" i="1"/>
  <c r="D782" i="1"/>
  <c r="C782" i="1"/>
  <c r="D781" i="1"/>
  <c r="C781" i="1"/>
  <c r="H781" i="1" s="1"/>
  <c r="D780" i="1"/>
  <c r="C780" i="1"/>
  <c r="G779" i="1"/>
  <c r="D779" i="1"/>
  <c r="C779" i="1"/>
  <c r="H779" i="1" s="1"/>
  <c r="D778" i="1"/>
  <c r="H778" i="1" s="1"/>
  <c r="C778" i="1"/>
  <c r="G777" i="1"/>
  <c r="D777" i="1"/>
  <c r="C777" i="1"/>
  <c r="H777" i="1" s="1"/>
  <c r="D776" i="1"/>
  <c r="H776" i="1" s="1"/>
  <c r="C776" i="1"/>
  <c r="D775" i="1"/>
  <c r="C775" i="1"/>
  <c r="G774" i="1"/>
  <c r="D774" i="1"/>
  <c r="H774" i="1" s="1"/>
  <c r="C774" i="1"/>
  <c r="G773" i="1"/>
  <c r="D773" i="1"/>
  <c r="C773" i="1"/>
  <c r="H773" i="1" s="1"/>
  <c r="D772" i="1"/>
  <c r="G772" i="1" s="1"/>
  <c r="C772" i="1"/>
  <c r="D771" i="1"/>
  <c r="C771" i="1"/>
  <c r="H771" i="1" s="1"/>
  <c r="H770" i="1"/>
  <c r="G770" i="1"/>
  <c r="D770" i="1"/>
  <c r="C770" i="1"/>
  <c r="G769" i="1"/>
  <c r="D769" i="1"/>
  <c r="C769" i="1"/>
  <c r="H769" i="1" s="1"/>
  <c r="D768" i="1"/>
  <c r="C768" i="1"/>
  <c r="G767" i="1"/>
  <c r="D767" i="1"/>
  <c r="C767" i="1"/>
  <c r="H767" i="1" s="1"/>
  <c r="H766" i="1"/>
  <c r="G766" i="1"/>
  <c r="D766" i="1"/>
  <c r="C766" i="1"/>
  <c r="D765" i="1"/>
  <c r="C765" i="1"/>
  <c r="H765" i="1" s="1"/>
  <c r="D764" i="1"/>
  <c r="H764" i="1" s="1"/>
  <c r="C764" i="1"/>
  <c r="D763" i="1"/>
  <c r="C763" i="1"/>
  <c r="H763" i="1" s="1"/>
  <c r="H762" i="1"/>
  <c r="G762" i="1"/>
  <c r="D762" i="1"/>
  <c r="C762" i="1"/>
  <c r="G761" i="1"/>
  <c r="D761" i="1"/>
  <c r="C761" i="1"/>
  <c r="H761" i="1" s="1"/>
  <c r="H760" i="1"/>
  <c r="D760" i="1"/>
  <c r="G760" i="1" s="1"/>
  <c r="C760" i="1"/>
  <c r="D759" i="1"/>
  <c r="C759" i="1"/>
  <c r="G758" i="1"/>
  <c r="D758" i="1"/>
  <c r="H758" i="1" s="1"/>
  <c r="C758" i="1"/>
  <c r="G757" i="1"/>
  <c r="D757" i="1"/>
  <c r="C757" i="1"/>
  <c r="H757" i="1" s="1"/>
  <c r="H756" i="1"/>
  <c r="D756" i="1"/>
  <c r="G756" i="1" s="1"/>
  <c r="C756" i="1"/>
  <c r="D755" i="1"/>
  <c r="C755" i="1"/>
  <c r="H755" i="1" s="1"/>
  <c r="H754" i="1"/>
  <c r="G754" i="1"/>
  <c r="D754" i="1"/>
  <c r="C754" i="1"/>
  <c r="D753" i="1"/>
  <c r="C753" i="1"/>
  <c r="H753" i="1" s="1"/>
  <c r="H752" i="1"/>
  <c r="G752" i="1"/>
  <c r="D752" i="1"/>
  <c r="C752" i="1"/>
  <c r="D751" i="1"/>
  <c r="C751" i="1"/>
  <c r="H751" i="1" s="1"/>
  <c r="H750" i="1"/>
  <c r="G750" i="1"/>
  <c r="D750" i="1"/>
  <c r="C750" i="1"/>
  <c r="D749" i="1"/>
  <c r="C749" i="1"/>
  <c r="H749" i="1" s="1"/>
  <c r="H748" i="1"/>
  <c r="G748" i="1"/>
  <c r="D748" i="1"/>
  <c r="C748" i="1"/>
  <c r="D747" i="1"/>
  <c r="C747" i="1"/>
  <c r="H747" i="1" s="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H644" i="1"/>
  <c r="G644" i="1"/>
  <c r="D644" i="1"/>
  <c r="C644" i="1"/>
  <c r="D643" i="1"/>
  <c r="C643" i="1"/>
  <c r="H642" i="1"/>
  <c r="G642" i="1"/>
  <c r="D642" i="1"/>
  <c r="C642" i="1"/>
  <c r="D641" i="1"/>
  <c r="C641" i="1"/>
  <c r="C638" i="1"/>
  <c r="H637" i="1"/>
  <c r="D637" i="1"/>
  <c r="G637" i="1" s="1"/>
  <c r="C637" i="1"/>
  <c r="D632" i="1"/>
  <c r="C632" i="1"/>
  <c r="D631" i="1"/>
  <c r="H631" i="1" s="1"/>
  <c r="C631" i="1"/>
  <c r="G631" i="1" s="1"/>
  <c r="H628" i="1"/>
  <c r="G628" i="1"/>
  <c r="D628" i="1"/>
  <c r="C628" i="1"/>
  <c r="G627" i="1"/>
  <c r="D627" i="1"/>
  <c r="C627" i="1"/>
  <c r="H627" i="1" s="1"/>
  <c r="H626" i="1"/>
  <c r="G626" i="1"/>
  <c r="D626" i="1"/>
  <c r="C626" i="1"/>
  <c r="D625" i="1"/>
  <c r="C625" i="1"/>
  <c r="H625" i="1" s="1"/>
  <c r="H624" i="1"/>
  <c r="G624" i="1"/>
  <c r="D624" i="1"/>
  <c r="C624" i="1"/>
  <c r="D623" i="1"/>
  <c r="C623" i="1"/>
  <c r="H623" i="1" s="1"/>
  <c r="H622" i="1"/>
  <c r="G622" i="1"/>
  <c r="D622" i="1"/>
  <c r="C622" i="1"/>
  <c r="G621" i="1"/>
  <c r="D621" i="1"/>
  <c r="C621" i="1"/>
  <c r="H621" i="1" s="1"/>
  <c r="H620" i="1"/>
  <c r="G620" i="1"/>
  <c r="D620" i="1"/>
  <c r="C620" i="1"/>
  <c r="D619" i="1"/>
  <c r="H618" i="1"/>
  <c r="G618" i="1"/>
  <c r="D618" i="1"/>
  <c r="C618" i="1"/>
  <c r="G617" i="1"/>
  <c r="D617" i="1"/>
  <c r="C617" i="1"/>
  <c r="H617" i="1" s="1"/>
  <c r="H616" i="1"/>
  <c r="G616" i="1"/>
  <c r="D616" i="1"/>
  <c r="C616" i="1"/>
  <c r="D615" i="1"/>
  <c r="C615" i="1"/>
  <c r="H615" i="1" s="1"/>
  <c r="H614" i="1"/>
  <c r="G614" i="1"/>
  <c r="D614" i="1"/>
  <c r="C614" i="1"/>
  <c r="D613" i="1"/>
  <c r="C613" i="1"/>
  <c r="H613" i="1" s="1"/>
  <c r="H612" i="1"/>
  <c r="G612" i="1"/>
  <c r="D612" i="1"/>
  <c r="C612" i="1"/>
  <c r="G611" i="1"/>
  <c r="D611" i="1"/>
  <c r="C611" i="1"/>
  <c r="H611" i="1" s="1"/>
  <c r="H610" i="1"/>
  <c r="G610" i="1"/>
  <c r="D610" i="1"/>
  <c r="C610" i="1"/>
  <c r="D609" i="1"/>
  <c r="C609" i="1"/>
  <c r="H609" i="1" s="1"/>
  <c r="H608" i="1"/>
  <c r="G608" i="1"/>
  <c r="D608" i="1"/>
  <c r="C608" i="1"/>
  <c r="D607" i="1"/>
  <c r="C607" i="1"/>
  <c r="H607" i="1" s="1"/>
  <c r="H606" i="1"/>
  <c r="G606" i="1"/>
  <c r="D606" i="1"/>
  <c r="C606" i="1"/>
  <c r="G605" i="1"/>
  <c r="D605" i="1"/>
  <c r="C605" i="1"/>
  <c r="H605" i="1" s="1"/>
  <c r="H604" i="1"/>
  <c r="G604" i="1"/>
  <c r="D604" i="1"/>
  <c r="C604" i="1"/>
  <c r="G603" i="1"/>
  <c r="D603" i="1"/>
  <c r="C603" i="1"/>
  <c r="H603" i="1" s="1"/>
  <c r="H602" i="1"/>
  <c r="G602" i="1"/>
  <c r="D602" i="1"/>
  <c r="C602" i="1"/>
  <c r="G601" i="1"/>
  <c r="D601" i="1"/>
  <c r="C601" i="1"/>
  <c r="H601" i="1" s="1"/>
  <c r="H600" i="1"/>
  <c r="G600" i="1"/>
  <c r="D600" i="1"/>
  <c r="C600" i="1"/>
  <c r="D599" i="1"/>
  <c r="C599" i="1"/>
  <c r="H599" i="1" s="1"/>
  <c r="H598" i="1"/>
  <c r="G598" i="1"/>
  <c r="D598" i="1"/>
  <c r="C598" i="1"/>
  <c r="D597" i="1"/>
  <c r="C597" i="1"/>
  <c r="H597" i="1" s="1"/>
  <c r="H596" i="1"/>
  <c r="G596" i="1"/>
  <c r="D596" i="1"/>
  <c r="C596" i="1"/>
  <c r="G595" i="1"/>
  <c r="D595" i="1"/>
  <c r="C595" i="1"/>
  <c r="H595" i="1" s="1"/>
  <c r="H594" i="1"/>
  <c r="G594" i="1"/>
  <c r="D594" i="1"/>
  <c r="C594" i="1"/>
  <c r="D593" i="1"/>
  <c r="C593" i="1"/>
  <c r="H593" i="1" s="1"/>
  <c r="H592" i="1"/>
  <c r="G592" i="1"/>
  <c r="D592" i="1"/>
  <c r="C592" i="1"/>
  <c r="D591" i="1"/>
  <c r="C591" i="1"/>
  <c r="H591" i="1" s="1"/>
  <c r="H590" i="1"/>
  <c r="G590" i="1"/>
  <c r="D590" i="1"/>
  <c r="C590" i="1"/>
  <c r="G589" i="1"/>
  <c r="D589" i="1"/>
  <c r="C589" i="1"/>
  <c r="H589" i="1" s="1"/>
  <c r="H588" i="1"/>
  <c r="G588" i="1"/>
  <c r="D588" i="1"/>
  <c r="C588" i="1"/>
  <c r="D587" i="1"/>
  <c r="H586" i="1"/>
  <c r="G586" i="1"/>
  <c r="D586" i="1"/>
  <c r="C586" i="1"/>
  <c r="G585" i="1"/>
  <c r="D585" i="1"/>
  <c r="C585" i="1"/>
  <c r="H585" i="1" s="1"/>
  <c r="H584" i="1"/>
  <c r="G584" i="1"/>
  <c r="D584" i="1"/>
  <c r="C584" i="1"/>
  <c r="D583" i="1"/>
  <c r="C583" i="1"/>
  <c r="H583" i="1" s="1"/>
  <c r="H582" i="1"/>
  <c r="G582" i="1"/>
  <c r="D582" i="1"/>
  <c r="C582" i="1"/>
  <c r="D581" i="1"/>
  <c r="C581" i="1"/>
  <c r="H581" i="1" s="1"/>
  <c r="H580" i="1"/>
  <c r="G580" i="1"/>
  <c r="D580" i="1"/>
  <c r="C580" i="1"/>
  <c r="G579" i="1"/>
  <c r="D579" i="1"/>
  <c r="C579" i="1"/>
  <c r="H579" i="1" s="1"/>
  <c r="H578" i="1"/>
  <c r="G578" i="1"/>
  <c r="D578" i="1"/>
  <c r="C578" i="1"/>
  <c r="D577" i="1"/>
  <c r="C577" i="1"/>
  <c r="H577" i="1" s="1"/>
  <c r="H576" i="1"/>
  <c r="G576" i="1"/>
  <c r="D576" i="1"/>
  <c r="C576" i="1"/>
  <c r="D575" i="1"/>
  <c r="C575" i="1"/>
  <c r="H575" i="1" s="1"/>
  <c r="D574" i="1"/>
  <c r="H573" i="1"/>
  <c r="D573" i="1"/>
  <c r="G573" i="1" s="1"/>
  <c r="C573" i="1"/>
  <c r="D572" i="1"/>
  <c r="G572" i="1" s="1"/>
  <c r="C572" i="1"/>
  <c r="H571" i="1"/>
  <c r="D571" i="1"/>
  <c r="G571" i="1" s="1"/>
  <c r="C571" i="1"/>
  <c r="H570" i="1"/>
  <c r="G570" i="1"/>
  <c r="D570" i="1"/>
  <c r="C570" i="1"/>
  <c r="D569" i="1"/>
  <c r="G569" i="1" s="1"/>
  <c r="C569" i="1"/>
  <c r="H568" i="1"/>
  <c r="G568" i="1"/>
  <c r="D568" i="1"/>
  <c r="C568" i="1"/>
  <c r="D567" i="1"/>
  <c r="G567" i="1" s="1"/>
  <c r="C567" i="1"/>
  <c r="G566" i="1"/>
  <c r="D566" i="1"/>
  <c r="H566" i="1" s="1"/>
  <c r="C566" i="1"/>
  <c r="D565" i="1"/>
  <c r="G565" i="1" s="1"/>
  <c r="C565" i="1"/>
  <c r="D564" i="1"/>
  <c r="H564" i="1" s="1"/>
  <c r="C564" i="1"/>
  <c r="H563" i="1"/>
  <c r="D563" i="1"/>
  <c r="G563" i="1" s="1"/>
  <c r="C563" i="1"/>
  <c r="H562" i="1"/>
  <c r="G562" i="1"/>
  <c r="D562" i="1"/>
  <c r="C562" i="1"/>
  <c r="D561" i="1"/>
  <c r="D560" i="1"/>
  <c r="H560" i="1" s="1"/>
  <c r="C560" i="1"/>
  <c r="D559" i="1"/>
  <c r="G559" i="1" s="1"/>
  <c r="C559" i="1"/>
  <c r="H558" i="1"/>
  <c r="D558" i="1"/>
  <c r="G558" i="1" s="1"/>
  <c r="C558" i="1"/>
  <c r="H557" i="1"/>
  <c r="D557" i="1"/>
  <c r="G557" i="1" s="1"/>
  <c r="C557" i="1"/>
  <c r="H556" i="1"/>
  <c r="G556" i="1"/>
  <c r="D556" i="1"/>
  <c r="C556" i="1"/>
  <c r="D555" i="1"/>
  <c r="G555" i="1" s="1"/>
  <c r="C555" i="1"/>
  <c r="H554" i="1"/>
  <c r="G554" i="1"/>
  <c r="D554" i="1"/>
  <c r="C554" i="1"/>
  <c r="D553" i="1"/>
  <c r="G553" i="1" s="1"/>
  <c r="C553" i="1"/>
  <c r="G552" i="1"/>
  <c r="D552" i="1"/>
  <c r="H552" i="1" s="1"/>
  <c r="C552" i="1"/>
  <c r="D551" i="1"/>
  <c r="G551" i="1" s="1"/>
  <c r="C551" i="1"/>
  <c r="D550" i="1"/>
  <c r="H550" i="1" s="1"/>
  <c r="C550" i="1"/>
  <c r="H549" i="1"/>
  <c r="D549" i="1"/>
  <c r="G549" i="1" s="1"/>
  <c r="C549" i="1"/>
  <c r="H548" i="1"/>
  <c r="G548" i="1"/>
  <c r="D548" i="1"/>
  <c r="C548" i="1"/>
  <c r="D547" i="1"/>
  <c r="G547" i="1" s="1"/>
  <c r="C547" i="1"/>
  <c r="D546" i="1"/>
  <c r="H546" i="1" s="1"/>
  <c r="C546" i="1"/>
  <c r="H545" i="1"/>
  <c r="D545" i="1"/>
  <c r="G545" i="1" s="1"/>
  <c r="C545" i="1"/>
  <c r="D544" i="1"/>
  <c r="H544" i="1" s="1"/>
  <c r="C544" i="1"/>
  <c r="H543" i="1"/>
  <c r="G543" i="1"/>
  <c r="D543" i="1"/>
  <c r="C543" i="1"/>
  <c r="D542" i="1"/>
  <c r="H542" i="1" s="1"/>
  <c r="C542" i="1"/>
  <c r="H541" i="1"/>
  <c r="G541" i="1"/>
  <c r="D541" i="1"/>
  <c r="C541" i="1"/>
  <c r="D540" i="1"/>
  <c r="H540" i="1" s="1"/>
  <c r="C540" i="1"/>
  <c r="H539" i="1"/>
  <c r="G539" i="1"/>
  <c r="D539" i="1"/>
  <c r="C539" i="1"/>
  <c r="D538" i="1"/>
  <c r="H538" i="1" s="1"/>
  <c r="C538" i="1"/>
  <c r="H537" i="1"/>
  <c r="G537" i="1"/>
  <c r="D537" i="1"/>
  <c r="C537" i="1"/>
  <c r="D536" i="1"/>
  <c r="H536" i="1" s="1"/>
  <c r="C536" i="1"/>
  <c r="H535" i="1"/>
  <c r="G535" i="1"/>
  <c r="D535" i="1"/>
  <c r="C535" i="1"/>
  <c r="D534" i="1"/>
  <c r="H534" i="1" s="1"/>
  <c r="C534" i="1"/>
  <c r="H533" i="1"/>
  <c r="G533" i="1"/>
  <c r="D533" i="1"/>
  <c r="C533" i="1"/>
  <c r="D532" i="1"/>
  <c r="H532" i="1" s="1"/>
  <c r="C532" i="1"/>
  <c r="H531" i="1"/>
  <c r="G531" i="1"/>
  <c r="D531" i="1"/>
  <c r="C531" i="1"/>
  <c r="D530" i="1"/>
  <c r="H530" i="1" s="1"/>
  <c r="C530" i="1"/>
  <c r="H529" i="1"/>
  <c r="G529" i="1"/>
  <c r="D529" i="1"/>
  <c r="C529" i="1"/>
  <c r="D528" i="1"/>
  <c r="H528" i="1" s="1"/>
  <c r="C528" i="1"/>
  <c r="H527" i="1"/>
  <c r="G527" i="1"/>
  <c r="D527" i="1"/>
  <c r="C527" i="1"/>
  <c r="D526" i="1"/>
  <c r="H526" i="1" s="1"/>
  <c r="C526" i="1"/>
  <c r="H525" i="1"/>
  <c r="G525" i="1"/>
  <c r="D525" i="1"/>
  <c r="C525" i="1"/>
  <c r="D524" i="1"/>
  <c r="H524" i="1" s="1"/>
  <c r="C524" i="1"/>
  <c r="D523" i="1"/>
  <c r="D521" i="1"/>
  <c r="H521" i="1" s="1"/>
  <c r="C521" i="1"/>
  <c r="H520" i="1"/>
  <c r="D520" i="1"/>
  <c r="G520" i="1" s="1"/>
  <c r="C520" i="1"/>
  <c r="D519" i="1"/>
  <c r="H519" i="1" s="1"/>
  <c r="C519" i="1"/>
  <c r="H518" i="1"/>
  <c r="D518" i="1"/>
  <c r="G518" i="1" s="1"/>
  <c r="C518" i="1"/>
  <c r="D517" i="1"/>
  <c r="H517" i="1" s="1"/>
  <c r="C517" i="1"/>
  <c r="H516" i="1"/>
  <c r="D516" i="1"/>
  <c r="G516" i="1" s="1"/>
  <c r="C516" i="1"/>
  <c r="D515" i="1"/>
  <c r="H515" i="1" s="1"/>
  <c r="C515" i="1"/>
  <c r="H514" i="1"/>
  <c r="D514" i="1"/>
  <c r="G514" i="1" s="1"/>
  <c r="C514" i="1"/>
  <c r="D513" i="1"/>
  <c r="H513" i="1" s="1"/>
  <c r="C513" i="1"/>
  <c r="H512" i="1"/>
  <c r="D512" i="1"/>
  <c r="G512" i="1" s="1"/>
  <c r="C512" i="1"/>
  <c r="D511" i="1"/>
  <c r="H511" i="1" s="1"/>
  <c r="C511" i="1"/>
  <c r="H510" i="1"/>
  <c r="D510" i="1"/>
  <c r="G510" i="1" s="1"/>
  <c r="C510" i="1"/>
  <c r="D509" i="1"/>
  <c r="H509" i="1" s="1"/>
  <c r="C509" i="1"/>
  <c r="H508" i="1"/>
  <c r="D508" i="1"/>
  <c r="G508" i="1" s="1"/>
  <c r="C508" i="1"/>
  <c r="D507" i="1"/>
  <c r="H507" i="1" s="1"/>
  <c r="C507" i="1"/>
  <c r="H506" i="1"/>
  <c r="D506" i="1"/>
  <c r="G506" i="1" s="1"/>
  <c r="C506" i="1"/>
  <c r="D505" i="1"/>
  <c r="H505" i="1" s="1"/>
  <c r="C505" i="1"/>
  <c r="H504" i="1"/>
  <c r="D504" i="1"/>
  <c r="G504" i="1" s="1"/>
  <c r="C504" i="1"/>
  <c r="D503" i="1"/>
  <c r="H503" i="1" s="1"/>
  <c r="C503" i="1"/>
  <c r="H502" i="1"/>
  <c r="D502" i="1"/>
  <c r="G502" i="1" s="1"/>
  <c r="C502" i="1"/>
  <c r="D501" i="1"/>
  <c r="H501" i="1" s="1"/>
  <c r="C501" i="1"/>
  <c r="H500" i="1"/>
  <c r="D500" i="1"/>
  <c r="G500" i="1" s="1"/>
  <c r="C500" i="1"/>
  <c r="D499" i="1"/>
  <c r="H499" i="1" s="1"/>
  <c r="C499" i="1"/>
  <c r="H498" i="1"/>
  <c r="D498" i="1"/>
  <c r="G498" i="1" s="1"/>
  <c r="C498" i="1"/>
  <c r="D497" i="1"/>
  <c r="H497" i="1" s="1"/>
  <c r="C497" i="1"/>
  <c r="H496" i="1"/>
  <c r="D496" i="1"/>
  <c r="G496" i="1" s="1"/>
  <c r="C496" i="1"/>
  <c r="D495" i="1"/>
  <c r="H495" i="1" s="1"/>
  <c r="C495" i="1"/>
  <c r="H494" i="1"/>
  <c r="D494" i="1"/>
  <c r="G494" i="1" s="1"/>
  <c r="C494" i="1"/>
  <c r="D493" i="1"/>
  <c r="H493" i="1" s="1"/>
  <c r="C493" i="1"/>
  <c r="H492" i="1"/>
  <c r="D492" i="1"/>
  <c r="G492" i="1" s="1"/>
  <c r="C492" i="1"/>
  <c r="D491" i="1"/>
  <c r="H491" i="1" s="1"/>
  <c r="C491" i="1"/>
  <c r="H490" i="1"/>
  <c r="D490" i="1"/>
  <c r="G490" i="1" s="1"/>
  <c r="C490" i="1"/>
  <c r="D489" i="1"/>
  <c r="H489" i="1" s="1"/>
  <c r="C489" i="1"/>
  <c r="H488" i="1"/>
  <c r="D488" i="1"/>
  <c r="G488" i="1" s="1"/>
  <c r="C488" i="1"/>
  <c r="D487" i="1"/>
  <c r="H487" i="1" s="1"/>
  <c r="C487" i="1"/>
  <c r="H486" i="1"/>
  <c r="D486" i="1"/>
  <c r="G486" i="1" s="1"/>
  <c r="C486" i="1"/>
  <c r="D485" i="1"/>
  <c r="H485" i="1" s="1"/>
  <c r="C485" i="1"/>
  <c r="H484" i="1"/>
  <c r="D484" i="1"/>
  <c r="G484" i="1" s="1"/>
  <c r="C484" i="1"/>
  <c r="D483" i="1"/>
  <c r="H483" i="1" s="1"/>
  <c r="C483" i="1"/>
  <c r="H482" i="1"/>
  <c r="D482" i="1"/>
  <c r="G482" i="1" s="1"/>
  <c r="C482" i="1"/>
  <c r="D481" i="1"/>
  <c r="H481" i="1" s="1"/>
  <c r="C481" i="1"/>
  <c r="H480" i="1"/>
  <c r="D480" i="1"/>
  <c r="G480" i="1" s="1"/>
  <c r="C480" i="1"/>
  <c r="D479" i="1"/>
  <c r="H479" i="1" s="1"/>
  <c r="C479" i="1"/>
  <c r="H478" i="1"/>
  <c r="D478" i="1"/>
  <c r="G478" i="1" s="1"/>
  <c r="C478" i="1"/>
  <c r="D477" i="1"/>
  <c r="H477" i="1" s="1"/>
  <c r="C477" i="1"/>
  <c r="H476" i="1"/>
  <c r="D476" i="1"/>
  <c r="G476" i="1" s="1"/>
  <c r="C476" i="1"/>
  <c r="D475" i="1"/>
  <c r="H475" i="1" s="1"/>
  <c r="C475" i="1"/>
  <c r="H474" i="1"/>
  <c r="D474" i="1"/>
  <c r="G474" i="1" s="1"/>
  <c r="C474" i="1"/>
  <c r="D473" i="1"/>
  <c r="H473" i="1" s="1"/>
  <c r="C473" i="1"/>
  <c r="H472" i="1"/>
  <c r="D472" i="1"/>
  <c r="G472" i="1" s="1"/>
  <c r="C472" i="1"/>
  <c r="D471" i="1"/>
  <c r="H471" i="1" s="1"/>
  <c r="C471" i="1"/>
  <c r="H470" i="1"/>
  <c r="D470" i="1"/>
  <c r="G470" i="1" s="1"/>
  <c r="C470" i="1"/>
  <c r="D469" i="1"/>
  <c r="H469" i="1" s="1"/>
  <c r="C469" i="1"/>
  <c r="H468" i="1"/>
  <c r="D468" i="1"/>
  <c r="G468" i="1" s="1"/>
  <c r="C468" i="1"/>
  <c r="D467" i="1"/>
  <c r="H467" i="1" s="1"/>
  <c r="C467" i="1"/>
  <c r="H466" i="1"/>
  <c r="D466" i="1"/>
  <c r="G466" i="1" s="1"/>
  <c r="C466" i="1"/>
  <c r="D465" i="1"/>
  <c r="H465" i="1" s="1"/>
  <c r="C465" i="1"/>
  <c r="H464" i="1"/>
  <c r="D464" i="1"/>
  <c r="G464" i="1" s="1"/>
  <c r="C464" i="1"/>
  <c r="D463" i="1"/>
  <c r="H463" i="1" s="1"/>
  <c r="C463" i="1"/>
  <c r="H462" i="1"/>
  <c r="D462" i="1"/>
  <c r="G462" i="1" s="1"/>
  <c r="C462" i="1"/>
  <c r="D461" i="1"/>
  <c r="H461" i="1" s="1"/>
  <c r="C461" i="1"/>
  <c r="H460" i="1"/>
  <c r="D460" i="1"/>
  <c r="G460" i="1" s="1"/>
  <c r="C460" i="1"/>
  <c r="D459" i="1"/>
  <c r="H459" i="1" s="1"/>
  <c r="C459" i="1"/>
  <c r="H458" i="1"/>
  <c r="D458" i="1"/>
  <c r="G458" i="1" s="1"/>
  <c r="C458" i="1"/>
  <c r="D457" i="1"/>
  <c r="H457" i="1" s="1"/>
  <c r="C457" i="1"/>
  <c r="H456" i="1"/>
  <c r="D456" i="1"/>
  <c r="G456" i="1" s="1"/>
  <c r="C456" i="1"/>
  <c r="D455" i="1"/>
  <c r="H455" i="1" s="1"/>
  <c r="C455" i="1"/>
  <c r="H454"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G412" i="1"/>
  <c r="D412" i="1"/>
  <c r="H412" i="1" s="1"/>
  <c r="C412" i="1"/>
  <c r="D411" i="1"/>
  <c r="H411" i="1" s="1"/>
  <c r="C411" i="1"/>
  <c r="D406" i="1"/>
  <c r="H406" i="1" s="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D283" i="1"/>
  <c r="G283" i="1" s="1"/>
  <c r="C283" i="1"/>
  <c r="H282" i="1"/>
  <c r="G282" i="1"/>
  <c r="D282" i="1"/>
  <c r="C282" i="1"/>
  <c r="H281" i="1"/>
  <c r="D281" i="1"/>
  <c r="G281" i="1" s="1"/>
  <c r="C281" i="1"/>
  <c r="H280" i="1"/>
  <c r="G280" i="1"/>
  <c r="D280" i="1"/>
  <c r="C280" i="1"/>
  <c r="H279" i="1"/>
  <c r="D279" i="1"/>
  <c r="G279" i="1" s="1"/>
  <c r="C279" i="1"/>
  <c r="H278" i="1"/>
  <c r="G278" i="1"/>
  <c r="D278" i="1"/>
  <c r="C278" i="1"/>
  <c r="H277" i="1"/>
  <c r="D277" i="1"/>
  <c r="G277" i="1" s="1"/>
  <c r="C277" i="1"/>
  <c r="H276" i="1"/>
  <c r="G276" i="1"/>
  <c r="D276" i="1"/>
  <c r="C276" i="1"/>
  <c r="H275" i="1"/>
  <c r="D275" i="1"/>
  <c r="G275" i="1" s="1"/>
  <c r="C275" i="1"/>
  <c r="H274" i="1"/>
  <c r="G274" i="1"/>
  <c r="D274" i="1"/>
  <c r="C274" i="1"/>
  <c r="H273" i="1"/>
  <c r="D273" i="1"/>
  <c r="G273" i="1" s="1"/>
  <c r="C273" i="1"/>
  <c r="H272" i="1"/>
  <c r="G272" i="1"/>
  <c r="D272" i="1"/>
  <c r="C272" i="1"/>
  <c r="H271" i="1"/>
  <c r="D271" i="1"/>
  <c r="G271" i="1" s="1"/>
  <c r="C271" i="1"/>
  <c r="H270" i="1"/>
  <c r="G270" i="1"/>
  <c r="D270" i="1"/>
  <c r="C270" i="1"/>
  <c r="H269" i="1"/>
  <c r="D269" i="1"/>
  <c r="G269" i="1" s="1"/>
  <c r="C269" i="1"/>
  <c r="H268" i="1"/>
  <c r="G268" i="1"/>
  <c r="D268" i="1"/>
  <c r="C268" i="1"/>
  <c r="H267" i="1"/>
  <c r="D267" i="1"/>
  <c r="G267" i="1" s="1"/>
  <c r="C267" i="1"/>
  <c r="H266" i="1"/>
  <c r="G266" i="1"/>
  <c r="D266" i="1"/>
  <c r="C266" i="1"/>
  <c r="H265" i="1"/>
  <c r="D265" i="1"/>
  <c r="G265" i="1" s="1"/>
  <c r="C265" i="1"/>
  <c r="H264" i="1"/>
  <c r="G264" i="1"/>
  <c r="D264" i="1"/>
  <c r="C264" i="1"/>
  <c r="H263" i="1"/>
  <c r="D263" i="1"/>
  <c r="G263" i="1" s="1"/>
  <c r="C263" i="1"/>
  <c r="H262" i="1"/>
  <c r="G262" i="1"/>
  <c r="D262" i="1"/>
  <c r="C262" i="1"/>
  <c r="H261" i="1"/>
  <c r="D261" i="1"/>
  <c r="G261" i="1" s="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C168" i="1"/>
  <c r="H168" i="1" s="1"/>
  <c r="D167" i="1"/>
  <c r="H167" i="1" s="1"/>
  <c r="C167" i="1"/>
  <c r="D166" i="1"/>
  <c r="C166" i="1"/>
  <c r="H166" i="1" s="1"/>
  <c r="D165" i="1"/>
  <c r="H165" i="1" s="1"/>
  <c r="C165" i="1"/>
  <c r="D164" i="1"/>
  <c r="C164" i="1"/>
  <c r="H164" i="1" s="1"/>
  <c r="D163" i="1"/>
  <c r="H163" i="1" s="1"/>
  <c r="C163" i="1"/>
  <c r="D162" i="1"/>
  <c r="C162" i="1"/>
  <c r="H162" i="1" s="1"/>
  <c r="D161" i="1"/>
  <c r="H161" i="1" s="1"/>
  <c r="C161" i="1"/>
  <c r="D160" i="1"/>
  <c r="C160" i="1"/>
  <c r="H160" i="1" s="1"/>
  <c r="D159" i="1"/>
  <c r="H159" i="1" s="1"/>
  <c r="C159" i="1"/>
  <c r="D158" i="1"/>
  <c r="C158" i="1"/>
  <c r="H158" i="1" s="1"/>
  <c r="D157" i="1"/>
  <c r="H157" i="1" s="1"/>
  <c r="C157" i="1"/>
  <c r="D156" i="1"/>
  <c r="C156" i="1"/>
  <c r="H156" i="1" s="1"/>
  <c r="D155" i="1"/>
  <c r="H155" i="1" s="1"/>
  <c r="C155" i="1"/>
  <c r="D154" i="1"/>
  <c r="C154" i="1"/>
  <c r="H154" i="1" s="1"/>
  <c r="D153" i="1"/>
  <c r="H153" i="1" s="1"/>
  <c r="C153" i="1"/>
  <c r="D152" i="1"/>
  <c r="C152" i="1"/>
  <c r="H152" i="1" s="1"/>
  <c r="D151" i="1"/>
  <c r="H151" i="1" s="1"/>
  <c r="C151" i="1"/>
  <c r="D150" i="1"/>
  <c r="C150" i="1"/>
  <c r="H150" i="1" s="1"/>
  <c r="D149" i="1"/>
  <c r="H149" i="1" s="1"/>
  <c r="C149" i="1"/>
  <c r="D148" i="1"/>
  <c r="C148" i="1"/>
  <c r="H148" i="1" s="1"/>
  <c r="D147" i="1"/>
  <c r="D146" i="1"/>
  <c r="C146" i="1"/>
  <c r="H146" i="1" s="1"/>
  <c r="H145" i="1"/>
  <c r="D145" i="1"/>
  <c r="G145" i="1" s="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H135" i="1"/>
  <c r="G135" i="1"/>
  <c r="D135" i="1"/>
  <c r="C135" i="1"/>
  <c r="D134" i="1"/>
  <c r="C134" i="1"/>
  <c r="H134" i="1" s="1"/>
  <c r="H133" i="1"/>
  <c r="G133" i="1"/>
  <c r="D133" i="1"/>
  <c r="C133" i="1"/>
  <c r="D132" i="1"/>
  <c r="C132" i="1"/>
  <c r="H132" i="1" s="1"/>
  <c r="H131" i="1"/>
  <c r="G131" i="1"/>
  <c r="D131" i="1"/>
  <c r="C131" i="1"/>
  <c r="D130" i="1"/>
  <c r="C130" i="1"/>
  <c r="H130" i="1" s="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3" i="9" l="1"/>
  <c r="B293" i="9" s="1"/>
  <c r="F217" i="9"/>
  <c r="F215" i="9"/>
  <c r="B215" i="9" s="1"/>
  <c r="E308" i="9"/>
  <c r="B308" i="9" s="1"/>
  <c r="G1263" i="1"/>
  <c r="D42" i="8"/>
  <c r="H547" i="1"/>
  <c r="H632" i="1"/>
  <c r="G632" i="1"/>
  <c r="H759" i="1"/>
  <c r="G759" i="1"/>
  <c r="H783" i="1"/>
  <c r="G783" i="1"/>
  <c r="H815" i="1"/>
  <c r="G815" i="1"/>
  <c r="H847" i="1"/>
  <c r="G847" i="1"/>
  <c r="H879" i="1"/>
  <c r="G879" i="1"/>
  <c r="H911" i="1"/>
  <c r="G911" i="1"/>
  <c r="H964" i="1"/>
  <c r="G964" i="1"/>
  <c r="H975" i="1"/>
  <c r="G975" i="1"/>
  <c r="G148" i="1"/>
  <c r="G150" i="1"/>
  <c r="G152" i="1"/>
  <c r="G154" i="1"/>
  <c r="G156" i="1"/>
  <c r="G158" i="1"/>
  <c r="G160" i="1"/>
  <c r="G162" i="1"/>
  <c r="G164" i="1"/>
  <c r="G166" i="1"/>
  <c r="G168" i="1"/>
  <c r="G170" i="1"/>
  <c r="G172" i="1"/>
  <c r="G174" i="1"/>
  <c r="G176" i="1"/>
  <c r="G178" i="1"/>
  <c r="G180" i="1"/>
  <c r="G182" i="1"/>
  <c r="G184" i="1"/>
  <c r="G186" i="1"/>
  <c r="G188" i="1"/>
  <c r="G190"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804" i="1"/>
  <c r="G804" i="1"/>
  <c r="H836" i="1"/>
  <c r="G836" i="1"/>
  <c r="H868" i="1"/>
  <c r="G868" i="1"/>
  <c r="H900" i="1"/>
  <c r="G900" i="1"/>
  <c r="H924" i="1"/>
  <c r="G924" i="1"/>
  <c r="H935" i="1"/>
  <c r="G935" i="1"/>
  <c r="H997" i="1"/>
  <c r="G997" i="1"/>
  <c r="G130" i="1"/>
  <c r="G132" i="1"/>
  <c r="G134" i="1"/>
  <c r="G136" i="1"/>
  <c r="G138" i="1"/>
  <c r="G140" i="1"/>
  <c r="G142" i="1"/>
  <c r="G144" i="1"/>
  <c r="G146"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50" i="1"/>
  <c r="H559" i="1"/>
  <c r="G564" i="1"/>
  <c r="G583" i="1"/>
  <c r="G599" i="1"/>
  <c r="G615" i="1"/>
  <c r="H791" i="1"/>
  <c r="G791" i="1"/>
  <c r="H823" i="1"/>
  <c r="G823" i="1"/>
  <c r="H855" i="1"/>
  <c r="G855" i="1"/>
  <c r="H887" i="1"/>
  <c r="G887" i="1"/>
  <c r="H948" i="1"/>
  <c r="G948" i="1"/>
  <c r="H959" i="1"/>
  <c r="G959" i="1"/>
  <c r="H1010" i="1"/>
  <c r="G1010" i="1"/>
  <c r="G581" i="1"/>
  <c r="G597" i="1"/>
  <c r="G613"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68" i="1"/>
  <c r="G768" i="1"/>
  <c r="H780" i="1"/>
  <c r="G780" i="1"/>
  <c r="H812" i="1"/>
  <c r="G812" i="1"/>
  <c r="H844" i="1"/>
  <c r="G844" i="1"/>
  <c r="H876" i="1"/>
  <c r="G876" i="1"/>
  <c r="H908" i="1"/>
  <c r="G908" i="1"/>
  <c r="H919" i="1"/>
  <c r="G919" i="1"/>
  <c r="H972" i="1"/>
  <c r="G972" i="1"/>
  <c r="H983" i="1"/>
  <c r="G983" i="1"/>
  <c r="G524" i="1"/>
  <c r="G526" i="1"/>
  <c r="G528" i="1"/>
  <c r="G530" i="1"/>
  <c r="G532" i="1"/>
  <c r="G534" i="1"/>
  <c r="G536" i="1"/>
  <c r="G538" i="1"/>
  <c r="G540" i="1"/>
  <c r="G542" i="1"/>
  <c r="G544" i="1"/>
  <c r="G546" i="1"/>
  <c r="H555" i="1"/>
  <c r="H569" i="1"/>
  <c r="H799" i="1"/>
  <c r="G799" i="1"/>
  <c r="H831" i="1"/>
  <c r="G831" i="1"/>
  <c r="H863" i="1"/>
  <c r="G863" i="1"/>
  <c r="H895" i="1"/>
  <c r="G895" i="1"/>
  <c r="H932" i="1"/>
  <c r="G932" i="1"/>
  <c r="H943" i="1"/>
  <c r="G943" i="1"/>
  <c r="H994" i="1"/>
  <c r="G994" i="1"/>
  <c r="H1005" i="1"/>
  <c r="G1005" i="1"/>
  <c r="G149" i="1"/>
  <c r="G151" i="1"/>
  <c r="G153" i="1"/>
  <c r="G155" i="1"/>
  <c r="G157" i="1"/>
  <c r="G159" i="1"/>
  <c r="G161" i="1"/>
  <c r="G163" i="1"/>
  <c r="G165" i="1"/>
  <c r="G167" i="1"/>
  <c r="G169" i="1"/>
  <c r="G171" i="1"/>
  <c r="G173" i="1"/>
  <c r="G175" i="1"/>
  <c r="G177" i="1"/>
  <c r="G179" i="1"/>
  <c r="G181" i="1"/>
  <c r="G183" i="1"/>
  <c r="G185" i="1"/>
  <c r="G187" i="1"/>
  <c r="G189" i="1"/>
  <c r="G1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404" i="1"/>
  <c r="G406" i="1"/>
  <c r="G411" i="1"/>
  <c r="G413" i="1"/>
  <c r="H553" i="1"/>
  <c r="G560" i="1"/>
  <c r="H567" i="1"/>
  <c r="G577" i="1"/>
  <c r="G593" i="1"/>
  <c r="G609" i="1"/>
  <c r="G625"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88" i="1"/>
  <c r="G788" i="1"/>
  <c r="H820" i="1"/>
  <c r="G820" i="1"/>
  <c r="H852" i="1"/>
  <c r="G852" i="1"/>
  <c r="H884" i="1"/>
  <c r="G884" i="1"/>
  <c r="H956" i="1"/>
  <c r="G956" i="1"/>
  <c r="H967" i="1"/>
  <c r="G967" i="1"/>
  <c r="H551" i="1"/>
  <c r="H565" i="1"/>
  <c r="H572" i="1"/>
  <c r="G575" i="1"/>
  <c r="G591" i="1"/>
  <c r="G607" i="1"/>
  <c r="G623" i="1"/>
  <c r="G763" i="1"/>
  <c r="H775" i="1"/>
  <c r="G775" i="1"/>
  <c r="H807" i="1"/>
  <c r="G807" i="1"/>
  <c r="H839" i="1"/>
  <c r="G839" i="1"/>
  <c r="H871" i="1"/>
  <c r="G871" i="1"/>
  <c r="H903" i="1"/>
  <c r="G903" i="1"/>
  <c r="H916" i="1"/>
  <c r="G916" i="1"/>
  <c r="H927" i="1"/>
  <c r="G927" i="1"/>
  <c r="H980" i="1"/>
  <c r="G980"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72" i="1"/>
  <c r="H782" i="1"/>
  <c r="G782" i="1"/>
  <c r="H796" i="1"/>
  <c r="G796" i="1"/>
  <c r="H828" i="1"/>
  <c r="G828" i="1"/>
  <c r="H860" i="1"/>
  <c r="G860" i="1"/>
  <c r="H892" i="1"/>
  <c r="G892" i="1"/>
  <c r="H940" i="1"/>
  <c r="G940" i="1"/>
  <c r="H951" i="1"/>
  <c r="G951" i="1"/>
  <c r="H1002" i="1"/>
  <c r="G1002" i="1"/>
  <c r="H1013" i="1"/>
  <c r="G1013" i="1"/>
  <c r="H1090" i="1"/>
  <c r="G1090" i="1"/>
  <c r="H1116" i="1"/>
  <c r="G1116" i="1"/>
  <c r="H1234" i="1"/>
  <c r="G1234" i="1"/>
  <c r="H1242" i="1"/>
  <c r="G1242" i="1"/>
  <c r="H1250" i="1"/>
  <c r="G1250" i="1"/>
  <c r="H1258" i="1"/>
  <c r="G1258" i="1"/>
  <c r="H1266" i="1"/>
  <c r="G1266" i="1"/>
  <c r="G1447" i="1"/>
  <c r="J1447" i="1"/>
  <c r="H1447" i="1"/>
  <c r="H1019" i="1"/>
  <c r="G1019" i="1"/>
  <c r="H1050" i="1"/>
  <c r="H1140" i="1"/>
  <c r="G1140" i="1"/>
  <c r="H1025" i="1"/>
  <c r="G1025" i="1"/>
  <c r="H1028" i="1"/>
  <c r="G1028" i="1"/>
  <c r="H1060" i="1"/>
  <c r="G1060" i="1"/>
  <c r="H1106" i="1"/>
  <c r="G1106" i="1"/>
  <c r="H1232" i="1"/>
  <c r="G1232" i="1"/>
  <c r="H1240" i="1"/>
  <c r="G1240" i="1"/>
  <c r="H1248" i="1"/>
  <c r="G1248" i="1"/>
  <c r="H1256" i="1"/>
  <c r="G1256" i="1"/>
  <c r="H1264" i="1"/>
  <c r="G1264" i="1"/>
  <c r="E289" i="4"/>
  <c r="I17" i="3"/>
  <c r="G764" i="1"/>
  <c r="G778" i="1"/>
  <c r="G786" i="1"/>
  <c r="G794" i="1"/>
  <c r="G802" i="1"/>
  <c r="G810" i="1"/>
  <c r="G818" i="1"/>
  <c r="G826" i="1"/>
  <c r="G834" i="1"/>
  <c r="G842" i="1"/>
  <c r="G850" i="1"/>
  <c r="G858" i="1"/>
  <c r="G866" i="1"/>
  <c r="G874" i="1"/>
  <c r="G882" i="1"/>
  <c r="G890" i="1"/>
  <c r="G898" i="1"/>
  <c r="G906" i="1"/>
  <c r="G914" i="1"/>
  <c r="G922" i="1"/>
  <c r="G930" i="1"/>
  <c r="G938" i="1"/>
  <c r="G946" i="1"/>
  <c r="G954" i="1"/>
  <c r="G962" i="1"/>
  <c r="G970" i="1"/>
  <c r="G978" i="1"/>
  <c r="G992" i="1"/>
  <c r="G1000" i="1"/>
  <c r="G1008" i="1"/>
  <c r="H1022" i="1"/>
  <c r="H1051" i="1"/>
  <c r="G1051" i="1"/>
  <c r="H1067" i="1"/>
  <c r="G1067" i="1"/>
  <c r="H1076" i="1"/>
  <c r="G1076" i="1"/>
  <c r="G1422" i="1"/>
  <c r="H1422" i="1"/>
  <c r="G1432" i="1"/>
  <c r="H1432" i="1"/>
  <c r="G747" i="1"/>
  <c r="G749" i="1"/>
  <c r="G751" i="1"/>
  <c r="G753" i="1"/>
  <c r="G755" i="1"/>
  <c r="G771" i="1"/>
  <c r="G781" i="1"/>
  <c r="G789" i="1"/>
  <c r="G797" i="1"/>
  <c r="G805" i="1"/>
  <c r="G813" i="1"/>
  <c r="G821" i="1"/>
  <c r="G829" i="1"/>
  <c r="G837" i="1"/>
  <c r="G845" i="1"/>
  <c r="G853" i="1"/>
  <c r="G861" i="1"/>
  <c r="G869" i="1"/>
  <c r="G877" i="1"/>
  <c r="G885" i="1"/>
  <c r="G893" i="1"/>
  <c r="G901" i="1"/>
  <c r="G909" i="1"/>
  <c r="G917" i="1"/>
  <c r="G925" i="1"/>
  <c r="G933" i="1"/>
  <c r="G941" i="1"/>
  <c r="G949" i="1"/>
  <c r="G957" i="1"/>
  <c r="G965" i="1"/>
  <c r="G973" i="1"/>
  <c r="G981" i="1"/>
  <c r="G995" i="1"/>
  <c r="G1003" i="1"/>
  <c r="G1011" i="1"/>
  <c r="G1026" i="1"/>
  <c r="H1035" i="1"/>
  <c r="G1035" i="1"/>
  <c r="H1044" i="1"/>
  <c r="G1044" i="1"/>
  <c r="H1230" i="1"/>
  <c r="G1230" i="1"/>
  <c r="H1238" i="1"/>
  <c r="G1238" i="1"/>
  <c r="H1246" i="1"/>
  <c r="G1246" i="1"/>
  <c r="H1254" i="1"/>
  <c r="G1254" i="1"/>
  <c r="H1262" i="1"/>
  <c r="G1262" i="1"/>
  <c r="H1546" i="1"/>
  <c r="G1546" i="1"/>
  <c r="H1555" i="1"/>
  <c r="G1555" i="1"/>
  <c r="G776" i="1"/>
  <c r="G784" i="1"/>
  <c r="G792" i="1"/>
  <c r="G800" i="1"/>
  <c r="G808" i="1"/>
  <c r="G816" i="1"/>
  <c r="G824" i="1"/>
  <c r="G832" i="1"/>
  <c r="G840" i="1"/>
  <c r="G848" i="1"/>
  <c r="G856" i="1"/>
  <c r="G864" i="1"/>
  <c r="G872" i="1"/>
  <c r="G880" i="1"/>
  <c r="G888" i="1"/>
  <c r="G896" i="1"/>
  <c r="G904" i="1"/>
  <c r="H1041" i="1"/>
  <c r="G1041" i="1"/>
  <c r="H1058" i="1"/>
  <c r="G1058" i="1"/>
  <c r="H1083" i="1"/>
  <c r="G1083" i="1"/>
  <c r="H1092" i="1"/>
  <c r="G1092" i="1"/>
  <c r="H1148" i="1"/>
  <c r="G1148" i="1"/>
  <c r="H1074" i="1"/>
  <c r="G1074" i="1"/>
  <c r="H1132" i="1"/>
  <c r="G1132" i="1"/>
  <c r="H1228" i="1"/>
  <c r="G1228" i="1"/>
  <c r="H1236" i="1"/>
  <c r="G1236" i="1"/>
  <c r="H1244" i="1"/>
  <c r="G1244" i="1"/>
  <c r="H1252" i="1"/>
  <c r="G1252" i="1"/>
  <c r="H1260" i="1"/>
  <c r="G1260" i="1"/>
  <c r="H1268" i="1"/>
  <c r="G1268" i="1"/>
  <c r="G765" i="1"/>
  <c r="G790" i="1"/>
  <c r="G798" i="1"/>
  <c r="G806" i="1"/>
  <c r="G814" i="1"/>
  <c r="G822" i="1"/>
  <c r="G830" i="1"/>
  <c r="G838" i="1"/>
  <c r="G846" i="1"/>
  <c r="G854" i="1"/>
  <c r="G862" i="1"/>
  <c r="G870" i="1"/>
  <c r="G878" i="1"/>
  <c r="G886" i="1"/>
  <c r="G894" i="1"/>
  <c r="G902" i="1"/>
  <c r="G910" i="1"/>
  <c r="G918" i="1"/>
  <c r="G926" i="1"/>
  <c r="G934" i="1"/>
  <c r="G942" i="1"/>
  <c r="G950" i="1"/>
  <c r="G958" i="1"/>
  <c r="G966" i="1"/>
  <c r="G974" i="1"/>
  <c r="G982" i="1"/>
  <c r="G996" i="1"/>
  <c r="G1004" i="1"/>
  <c r="G1012" i="1"/>
  <c r="H1018" i="1"/>
  <c r="H1042" i="1"/>
  <c r="G1042" i="1"/>
  <c r="H1099" i="1"/>
  <c r="G1099" i="1"/>
  <c r="H1108" i="1"/>
  <c r="G1108" i="1"/>
  <c r="G1392" i="1"/>
  <c r="H1392" i="1"/>
  <c r="G1402" i="1"/>
  <c r="H1402" i="1"/>
  <c r="J1450" i="1"/>
  <c r="G1450" i="1"/>
  <c r="H1450" i="1"/>
  <c r="H1523" i="1"/>
  <c r="G1523" i="1"/>
  <c r="H1547" i="1"/>
  <c r="G1547" i="1"/>
  <c r="H1015" i="1"/>
  <c r="H1031" i="1"/>
  <c r="G1224" i="1"/>
  <c r="G1226" i="1"/>
  <c r="G1372" i="1"/>
  <c r="H1372" i="1"/>
  <c r="G1477" i="1"/>
  <c r="I1477" i="1" s="1"/>
  <c r="J1477" i="1"/>
  <c r="H1477" i="1"/>
  <c r="G1040" i="1"/>
  <c r="H1045" i="1"/>
  <c r="G1049" i="1"/>
  <c r="H1061" i="1"/>
  <c r="G1072" i="1"/>
  <c r="H1077" i="1"/>
  <c r="G1081" i="1"/>
  <c r="G1088" i="1"/>
  <c r="H1093" i="1"/>
  <c r="G1097" i="1"/>
  <c r="G1104" i="1"/>
  <c r="H1109" i="1"/>
  <c r="G1111" i="1"/>
  <c r="H1117" i="1"/>
  <c r="G1119" i="1"/>
  <c r="H1125" i="1"/>
  <c r="G1127" i="1"/>
  <c r="H1133" i="1"/>
  <c r="G1135" i="1"/>
  <c r="H1141" i="1"/>
  <c r="G1143" i="1"/>
  <c r="G1151" i="1"/>
  <c r="G1216" i="1"/>
  <c r="G1218" i="1"/>
  <c r="G1220" i="1"/>
  <c r="H1436" i="1"/>
  <c r="G1474" i="1"/>
  <c r="J1474" i="1"/>
  <c r="H1474" i="1"/>
  <c r="H1027" i="1"/>
  <c r="H1043" i="1"/>
  <c r="H1059" i="1"/>
  <c r="H1075" i="1"/>
  <c r="H1091" i="1"/>
  <c r="H1107" i="1"/>
  <c r="H1120" i="1"/>
  <c r="H1128" i="1"/>
  <c r="H1136" i="1"/>
  <c r="H1144" i="1"/>
  <c r="G1380" i="1"/>
  <c r="H1380" i="1"/>
  <c r="G1416" i="1"/>
  <c r="H1416" i="1"/>
  <c r="H1578" i="1"/>
  <c r="G1578" i="1"/>
  <c r="G1386" i="1"/>
  <c r="H1386" i="1"/>
  <c r="H1498" i="1"/>
  <c r="G1498" i="1"/>
  <c r="H1507" i="1"/>
  <c r="G1507" i="1"/>
  <c r="H1530" i="1"/>
  <c r="G1530" i="1"/>
  <c r="H1539" i="1"/>
  <c r="G1539" i="1"/>
  <c r="D44" i="4"/>
  <c r="F45" i="4"/>
  <c r="G1120" i="1"/>
  <c r="G1128" i="1"/>
  <c r="G1136" i="1"/>
  <c r="G1144" i="1"/>
  <c r="G1378" i="1"/>
  <c r="H1378" i="1"/>
  <c r="G1424" i="1"/>
  <c r="H1424" i="1"/>
  <c r="H1021" i="1"/>
  <c r="H1037" i="1"/>
  <c r="H1053" i="1"/>
  <c r="G1057" i="1"/>
  <c r="H1069" i="1"/>
  <c r="G1073" i="1"/>
  <c r="H1085" i="1"/>
  <c r="G1089" i="1"/>
  <c r="H1101" i="1"/>
  <c r="G1105" i="1"/>
  <c r="H1113" i="1"/>
  <c r="G1115" i="1"/>
  <c r="H1121" i="1"/>
  <c r="G1123" i="1"/>
  <c r="H1129" i="1"/>
  <c r="G1131" i="1"/>
  <c r="H1137" i="1"/>
  <c r="G1139" i="1"/>
  <c r="G1147" i="1"/>
  <c r="G1394" i="1"/>
  <c r="H1394" i="1"/>
  <c r="F463" i="4"/>
  <c r="D459" i="4"/>
  <c r="J1441" i="1"/>
  <c r="G1441" i="1"/>
  <c r="I1441" i="1" s="1"/>
  <c r="J1445" i="1"/>
  <c r="G1445" i="1"/>
  <c r="J1460" i="1"/>
  <c r="H1460" i="1"/>
  <c r="G1460" i="1"/>
  <c r="J1463" i="1"/>
  <c r="H1463" i="1"/>
  <c r="G1463" i="1"/>
  <c r="H1514" i="1"/>
  <c r="G1514" i="1"/>
  <c r="C1227" i="1"/>
  <c r="I1452" i="1"/>
  <c r="G1464" i="1"/>
  <c r="I1464" i="1" s="1"/>
  <c r="J1464" i="1"/>
  <c r="H1506" i="1"/>
  <c r="G1506" i="1"/>
  <c r="H1515" i="1"/>
  <c r="G1515" i="1"/>
  <c r="H1538" i="1"/>
  <c r="G1538" i="1"/>
  <c r="G316" i="9"/>
  <c r="E316" i="9" s="1"/>
  <c r="H29" i="3"/>
  <c r="D49" i="8"/>
  <c r="C1524" i="1" s="1"/>
  <c r="C1540" i="1"/>
  <c r="D114" i="6"/>
  <c r="D141" i="6" s="1"/>
  <c r="F115" i="6"/>
  <c r="C1409" i="1"/>
  <c r="H1490" i="1"/>
  <c r="G1490" i="1"/>
  <c r="H1499" i="1"/>
  <c r="G1499" i="1"/>
  <c r="H1531" i="1"/>
  <c r="G1531" i="1"/>
  <c r="H1570" i="1"/>
  <c r="G1570" i="1"/>
  <c r="H1579" i="1"/>
  <c r="G1579" i="1"/>
  <c r="D106" i="4"/>
  <c r="F120" i="4"/>
  <c r="J1446" i="1"/>
  <c r="G1446" i="1"/>
  <c r="I1446" i="1" s="1"/>
  <c r="I1448" i="1"/>
  <c r="G1451" i="1"/>
  <c r="I1451" i="1" s="1"/>
  <c r="J1451" i="1"/>
  <c r="J1456" i="1"/>
  <c r="H1456" i="1"/>
  <c r="G1456" i="1"/>
  <c r="J1467" i="1"/>
  <c r="H1467" i="1"/>
  <c r="G1467" i="1"/>
  <c r="H1470" i="1"/>
  <c r="G1470" i="1"/>
  <c r="H1482" i="1"/>
  <c r="G1482" i="1"/>
  <c r="H1491" i="1"/>
  <c r="G1491" i="1"/>
  <c r="H1562" i="1"/>
  <c r="G1562" i="1"/>
  <c r="H1571" i="1"/>
  <c r="G1571" i="1"/>
  <c r="E106" i="4"/>
  <c r="D102" i="1" s="1"/>
  <c r="F107" i="4"/>
  <c r="I20" i="3"/>
  <c r="F69" i="5"/>
  <c r="H1370" i="1"/>
  <c r="H1384" i="1"/>
  <c r="H1400" i="1"/>
  <c r="H1414" i="1"/>
  <c r="H1430" i="1"/>
  <c r="H1440" i="1"/>
  <c r="G1442" i="1"/>
  <c r="I1442" i="1" s="1"/>
  <c r="H1444" i="1"/>
  <c r="H1446" i="1"/>
  <c r="G1457" i="1"/>
  <c r="I1457" i="1" s="1"/>
  <c r="J1457" i="1"/>
  <c r="G1468" i="1"/>
  <c r="I1468" i="1" s="1"/>
  <c r="J1468" i="1"/>
  <c r="J1473" i="1"/>
  <c r="H1473" i="1"/>
  <c r="G1473" i="1"/>
  <c r="J1476" i="1"/>
  <c r="H1476" i="1"/>
  <c r="G1476" i="1"/>
  <c r="I1476" i="1" s="1"/>
  <c r="H1483" i="1"/>
  <c r="G1483" i="1"/>
  <c r="H1522" i="1"/>
  <c r="G1522" i="1"/>
  <c r="H1554" i="1"/>
  <c r="G1554" i="1"/>
  <c r="H1563" i="1"/>
  <c r="G1563" i="1"/>
  <c r="J1444" i="1"/>
  <c r="E68" i="5"/>
  <c r="D133" i="4"/>
  <c r="F134" i="4"/>
  <c r="G1449" i="1"/>
  <c r="I1449" i="1" s="1"/>
  <c r="G1453" i="1"/>
  <c r="G1455" i="1"/>
  <c r="G1459" i="1"/>
  <c r="G1462" i="1"/>
  <c r="G1466" i="1"/>
  <c r="G1472" i="1"/>
  <c r="G1479" i="1"/>
  <c r="G1481" i="1"/>
  <c r="G1489" i="1"/>
  <c r="G1497" i="1"/>
  <c r="G1505" i="1"/>
  <c r="G1513" i="1"/>
  <c r="G1521" i="1"/>
  <c r="G1529" i="1"/>
  <c r="G1537" i="1"/>
  <c r="G1545" i="1"/>
  <c r="G1553" i="1"/>
  <c r="G1561" i="1"/>
  <c r="G1569" i="1"/>
  <c r="G1577" i="1"/>
  <c r="D196" i="4"/>
  <c r="F197" i="4"/>
  <c r="D263" i="4"/>
  <c r="F264" i="4"/>
  <c r="F356" i="4"/>
  <c r="F416" i="4"/>
  <c r="D529" i="4"/>
  <c r="F643" i="4"/>
  <c r="D78" i="5"/>
  <c r="F79" i="5"/>
  <c r="G311" i="9"/>
  <c r="E311" i="9" s="1"/>
  <c r="B311" i="9" s="1"/>
  <c r="F206" i="5"/>
  <c r="D245" i="5"/>
  <c r="H1449" i="1"/>
  <c r="H1455" i="1"/>
  <c r="H1459" i="1"/>
  <c r="H1462" i="1"/>
  <c r="H1466" i="1"/>
  <c r="H1472" i="1"/>
  <c r="H1479" i="1"/>
  <c r="D151" i="4"/>
  <c r="F163" i="4"/>
  <c r="D351" i="4"/>
  <c r="F352" i="4"/>
  <c r="D567" i="4"/>
  <c r="D43" i="8"/>
  <c r="D82" i="4"/>
  <c r="F91" i="4"/>
  <c r="D224" i="4"/>
  <c r="E298" i="4"/>
  <c r="E644" i="4"/>
  <c r="D638" i="1" s="1"/>
  <c r="E528" i="4"/>
  <c r="B43" i="9"/>
  <c r="G1440" i="1"/>
  <c r="I1440" i="1" s="1"/>
  <c r="G1444" i="1"/>
  <c r="I1444" i="1" s="1"/>
  <c r="D50" i="4"/>
  <c r="F177" i="4"/>
  <c r="F435" i="4"/>
  <c r="D421" i="4"/>
  <c r="D124" i="4"/>
  <c r="F125" i="4"/>
  <c r="D299" i="4"/>
  <c r="F300" i="4"/>
  <c r="D580" i="4"/>
  <c r="F581" i="4"/>
  <c r="F29" i="5"/>
  <c r="D12" i="5"/>
  <c r="D134" i="5"/>
  <c r="F135" i="5"/>
  <c r="B30" i="9"/>
  <c r="B75" i="9"/>
  <c r="B99" i="9"/>
  <c r="B295" i="9"/>
  <c r="D625" i="4"/>
  <c r="D87" i="5"/>
  <c r="D89" i="6"/>
  <c r="B48" i="9"/>
  <c r="E73" i="9"/>
  <c r="B73" i="9" s="1"/>
  <c r="B80" i="9"/>
  <c r="B115" i="9"/>
  <c r="B131" i="9"/>
  <c r="H165" i="9"/>
  <c r="F177" i="5"/>
  <c r="F6" i="6"/>
  <c r="E54" i="9"/>
  <c r="B54" i="9" s="1"/>
  <c r="B71" i="9"/>
  <c r="E86" i="9"/>
  <c r="B86" i="9" s="1"/>
  <c r="E97" i="9"/>
  <c r="B97" i="9" s="1"/>
  <c r="B159" i="9"/>
  <c r="B217" i="9"/>
  <c r="B248" i="9"/>
  <c r="F254" i="9"/>
  <c r="B254" i="9" s="1"/>
  <c r="B259" i="9"/>
  <c r="G290" i="9"/>
  <c r="E290" i="9" s="1"/>
  <c r="B290" i="9" s="1"/>
  <c r="F119" i="5"/>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 i="9"/>
  <c r="E21" i="9" s="1"/>
  <c r="G166" i="9"/>
  <c r="E166" i="9" s="1"/>
  <c r="B166" i="9" s="1"/>
  <c r="D593" i="4"/>
  <c r="B91" i="9"/>
  <c r="F603" i="4"/>
  <c r="H290" i="9"/>
  <c r="F149" i="5"/>
  <c r="D176" i="5"/>
  <c r="E57" i="9"/>
  <c r="B57" i="9" s="1"/>
  <c r="B64" i="9"/>
  <c r="B103" i="9"/>
  <c r="B107" i="9"/>
  <c r="B123" i="9"/>
  <c r="B139" i="9"/>
  <c r="D146" i="5"/>
  <c r="E176" i="5"/>
  <c r="E41" i="9"/>
  <c r="B41" i="9" s="1"/>
  <c r="B55" i="9"/>
  <c r="E70" i="9"/>
  <c r="B70" i="9" s="1"/>
  <c r="B87" i="9"/>
  <c r="B151" i="9"/>
  <c r="B213" i="9"/>
  <c r="B216" i="9"/>
  <c r="F222" i="9"/>
  <c r="B222" i="9" s="1"/>
  <c r="B227" i="9"/>
  <c r="B249" i="9"/>
  <c r="K1451" i="9" l="1"/>
  <c r="C1517" i="1"/>
  <c r="I34" i="3"/>
  <c r="F141" i="6"/>
  <c r="C1435" i="1"/>
  <c r="H28" i="3"/>
  <c r="F245" i="5"/>
  <c r="C1222" i="1"/>
  <c r="F133" i="4"/>
  <c r="C129" i="1"/>
  <c r="I21" i="3"/>
  <c r="D1046" i="1"/>
  <c r="E6" i="5"/>
  <c r="D237" i="5"/>
  <c r="E413" i="4"/>
  <c r="D285" i="1"/>
  <c r="F89" i="6"/>
  <c r="C1383" i="1"/>
  <c r="F134" i="5"/>
  <c r="C1112" i="1"/>
  <c r="F124" i="4"/>
  <c r="C120" i="1"/>
  <c r="E636" i="4"/>
  <c r="D630" i="1" s="1"/>
  <c r="D522" i="1"/>
  <c r="G318" i="9"/>
  <c r="E318" i="9" s="1"/>
  <c r="F263" i="4"/>
  <c r="C259" i="1"/>
  <c r="I1479" i="1"/>
  <c r="E635" i="4"/>
  <c r="D629" i="1" s="1"/>
  <c r="I1456" i="1"/>
  <c r="G1540" i="1"/>
  <c r="H1540" i="1"/>
  <c r="E6" i="4"/>
  <c r="E291" i="4" s="1"/>
  <c r="D287" i="1" s="1"/>
  <c r="D298" i="4"/>
  <c r="F299" i="4"/>
  <c r="C294" i="1"/>
  <c r="F593" i="4"/>
  <c r="C587" i="1"/>
  <c r="E165" i="9"/>
  <c r="B165" i="9" s="1"/>
  <c r="F87" i="5"/>
  <c r="C1065" i="1"/>
  <c r="F12" i="5"/>
  <c r="D7" i="5"/>
  <c r="C990" i="1"/>
  <c r="F421" i="4"/>
  <c r="D420" i="4"/>
  <c r="C415" i="1"/>
  <c r="G638" i="1"/>
  <c r="H638" i="1"/>
  <c r="F567" i="4"/>
  <c r="C561" i="1"/>
  <c r="I1472" i="1"/>
  <c r="F106" i="4"/>
  <c r="C102" i="1"/>
  <c r="G1524" i="1"/>
  <c r="H1524" i="1"/>
  <c r="I1474" i="1"/>
  <c r="H1227" i="1"/>
  <c r="G1227" i="1"/>
  <c r="E175" i="5"/>
  <c r="D1152" i="1" s="1"/>
  <c r="D1153" i="1"/>
  <c r="I22" i="3"/>
  <c r="G313" i="9"/>
  <c r="E313" i="9" s="1"/>
  <c r="F625" i="4"/>
  <c r="C619" i="1"/>
  <c r="E407" i="4"/>
  <c r="D402" i="1" s="1"/>
  <c r="D293" i="1"/>
  <c r="F78" i="5"/>
  <c r="C1056" i="1"/>
  <c r="F196" i="4"/>
  <c r="C192" i="1"/>
  <c r="I1466" i="1"/>
  <c r="G314" i="9"/>
  <c r="E314" i="9" s="1"/>
  <c r="B314" i="9" s="1"/>
  <c r="I1463" i="1"/>
  <c r="I1450" i="1"/>
  <c r="I1447" i="1"/>
  <c r="D175" i="5"/>
  <c r="F176" i="5"/>
  <c r="H22" i="3"/>
  <c r="C1153" i="1"/>
  <c r="H19" i="9"/>
  <c r="E19" i="9" s="1"/>
  <c r="B19" i="9" s="1"/>
  <c r="B21" i="9"/>
  <c r="F224" i="4"/>
  <c r="C220" i="1"/>
  <c r="D350" i="4"/>
  <c r="F351" i="4"/>
  <c r="C346" i="1"/>
  <c r="I1462" i="1"/>
  <c r="B316" i="9"/>
  <c r="E315" i="9"/>
  <c r="I10" i="3" s="1"/>
  <c r="F114" i="6"/>
  <c r="H27" i="3"/>
  <c r="C1408" i="1"/>
  <c r="F146" i="5"/>
  <c r="C1124" i="1"/>
  <c r="F580" i="4"/>
  <c r="C574" i="1"/>
  <c r="F50" i="4"/>
  <c r="C46" i="1"/>
  <c r="D528" i="4"/>
  <c r="F529" i="4"/>
  <c r="C523" i="1"/>
  <c r="I1459" i="1"/>
  <c r="E408" i="4"/>
  <c r="D403" i="1" s="1"/>
  <c r="I1473" i="1"/>
  <c r="H1409" i="1"/>
  <c r="G1409" i="1"/>
  <c r="F459" i="4"/>
  <c r="C453" i="1"/>
  <c r="F44" i="4"/>
  <c r="D6" i="4"/>
  <c r="C40" i="1"/>
  <c r="I35" i="3"/>
  <c r="C1518" i="1"/>
  <c r="F82" i="4"/>
  <c r="C78" i="1"/>
  <c r="D289" i="4"/>
  <c r="H17" i="3"/>
  <c r="F151" i="4"/>
  <c r="C147" i="1"/>
  <c r="I1455" i="1"/>
  <c r="D68" i="5"/>
  <c r="I1467" i="1"/>
  <c r="I1460" i="1"/>
  <c r="G1517" i="1" l="1"/>
  <c r="H1517" i="1"/>
  <c r="D412" i="4"/>
  <c r="F6" i="4"/>
  <c r="D290" i="4"/>
  <c r="H16" i="3"/>
  <c r="C2" i="1"/>
  <c r="H147" i="1"/>
  <c r="G147" i="1"/>
  <c r="E317" i="9"/>
  <c r="B318" i="9"/>
  <c r="H523" i="1"/>
  <c r="G523" i="1"/>
  <c r="H192" i="1"/>
  <c r="G192" i="1"/>
  <c r="E312" i="9"/>
  <c r="B313" i="9"/>
  <c r="H415" i="1"/>
  <c r="G415" i="1"/>
  <c r="H1222" i="1"/>
  <c r="G1222" i="1"/>
  <c r="H40" i="1"/>
  <c r="G40" i="1"/>
  <c r="H1124" i="1"/>
  <c r="G1124" i="1"/>
  <c r="F289" i="4"/>
  <c r="D413" i="4"/>
  <c r="D291" i="4"/>
  <c r="C285" i="1"/>
  <c r="D408" i="4"/>
  <c r="F350" i="4"/>
  <c r="C345" i="1"/>
  <c r="H102" i="1"/>
  <c r="G102" i="1"/>
  <c r="D635" i="4"/>
  <c r="F420" i="4"/>
  <c r="C414" i="1"/>
  <c r="H587" i="1"/>
  <c r="G587" i="1"/>
  <c r="H120" i="1"/>
  <c r="G120" i="1"/>
  <c r="E640" i="4"/>
  <c r="D408" i="1"/>
  <c r="F298" i="4"/>
  <c r="D407" i="4"/>
  <c r="C293" i="1"/>
  <c r="G1383" i="1"/>
  <c r="H1383" i="1"/>
  <c r="H9" i="3"/>
  <c r="H129" i="1"/>
  <c r="G129" i="1"/>
  <c r="H1153" i="1"/>
  <c r="G1153" i="1"/>
  <c r="H453" i="1"/>
  <c r="G453" i="1"/>
  <c r="H78" i="1"/>
  <c r="G78" i="1"/>
  <c r="F175" i="5"/>
  <c r="C1152" i="1"/>
  <c r="F237" i="5"/>
  <c r="H23" i="3"/>
  <c r="C1214" i="1"/>
  <c r="H619" i="1"/>
  <c r="G619" i="1"/>
  <c r="E412" i="4"/>
  <c r="I16" i="3"/>
  <c r="E290" i="4"/>
  <c r="D286" i="1" s="1"/>
  <c r="D2" i="1"/>
  <c r="G346" i="1"/>
  <c r="H346" i="1"/>
  <c r="D636" i="4"/>
  <c r="F528" i="4"/>
  <c r="C522" i="1"/>
  <c r="H1056" i="1"/>
  <c r="G1056" i="1"/>
  <c r="F68" i="5"/>
  <c r="H21" i="3"/>
  <c r="C1046" i="1"/>
  <c r="H1518" i="1"/>
  <c r="G1518" i="1"/>
  <c r="H11" i="3"/>
  <c r="H990" i="1"/>
  <c r="G990" i="1"/>
  <c r="H294" i="1"/>
  <c r="G294" i="1"/>
  <c r="H1112" i="1"/>
  <c r="G1112" i="1"/>
  <c r="H278" i="9"/>
  <c r="D984" i="1"/>
  <c r="H1435" i="1"/>
  <c r="G1435" i="1"/>
  <c r="H1065" i="1"/>
  <c r="G1065" i="1"/>
  <c r="G1408" i="1"/>
  <c r="H1408" i="1"/>
  <c r="H46" i="1"/>
  <c r="G46" i="1"/>
  <c r="G220" i="1"/>
  <c r="H220" i="1"/>
  <c r="H574" i="1"/>
  <c r="G574" i="1"/>
  <c r="G561" i="1"/>
  <c r="H561" i="1"/>
  <c r="D6" i="5"/>
  <c r="F7" i="5"/>
  <c r="H20" i="3"/>
  <c r="C985" i="1"/>
  <c r="H259" i="1"/>
  <c r="G259" i="1"/>
  <c r="F6" i="5" l="1"/>
  <c r="G285" i="9"/>
  <c r="E285" i="9" s="1"/>
  <c r="B285" i="9" s="1"/>
  <c r="G278" i="9"/>
  <c r="E278" i="9" s="1"/>
  <c r="C984" i="1"/>
  <c r="F636" i="4"/>
  <c r="C630" i="1"/>
  <c r="H345" i="1"/>
  <c r="G345" i="1"/>
  <c r="F407" i="4"/>
  <c r="C402" i="1"/>
  <c r="F408" i="4"/>
  <c r="C403" i="1"/>
  <c r="H522" i="1"/>
  <c r="G522" i="1"/>
  <c r="H1046" i="1"/>
  <c r="G1046" i="1"/>
  <c r="H2" i="1"/>
  <c r="G2" i="1"/>
  <c r="H414" i="1"/>
  <c r="G414" i="1"/>
  <c r="H285" i="1"/>
  <c r="G285" i="1"/>
  <c r="F290" i="4"/>
  <c r="C286" i="1"/>
  <c r="N3" i="9"/>
  <c r="I11" i="3"/>
  <c r="H1152" i="1"/>
  <c r="G1152" i="1"/>
  <c r="F291" i="4"/>
  <c r="C287" i="1"/>
  <c r="E639" i="4"/>
  <c r="E414" i="4"/>
  <c r="D409" i="1" s="1"/>
  <c r="D407" i="1"/>
  <c r="H1214" i="1"/>
  <c r="G1214" i="1"/>
  <c r="H293" i="1"/>
  <c r="G293" i="1"/>
  <c r="H985" i="1"/>
  <c r="G985" i="1"/>
  <c r="E642" i="4"/>
  <c r="D634" i="1"/>
  <c r="F635" i="4"/>
  <c r="C629" i="1"/>
  <c r="D640" i="4"/>
  <c r="D415" i="4"/>
  <c r="F413" i="4"/>
  <c r="C408" i="1"/>
  <c r="F412" i="4"/>
  <c r="D639" i="4"/>
  <c r="D414" i="4"/>
  <c r="C407" i="1"/>
  <c r="K3" i="9"/>
  <c r="I9" i="3"/>
  <c r="E415" i="4"/>
  <c r="D410" i="1" s="1"/>
  <c r="H408" i="1" l="1"/>
  <c r="G408" i="1"/>
  <c r="E641" i="4"/>
  <c r="D633" i="1"/>
  <c r="G287" i="1"/>
  <c r="H287" i="1"/>
  <c r="F415" i="4"/>
  <c r="C410" i="1"/>
  <c r="H630" i="1"/>
  <c r="G630" i="1"/>
  <c r="D642" i="4"/>
  <c r="F640" i="4"/>
  <c r="C634" i="1"/>
  <c r="H407" i="1"/>
  <c r="G407" i="1"/>
  <c r="H629" i="1"/>
  <c r="G629" i="1"/>
  <c r="H403" i="1"/>
  <c r="G403" i="1"/>
  <c r="H984" i="1"/>
  <c r="H8" i="3"/>
  <c r="G984" i="1"/>
  <c r="E277" i="9"/>
  <c r="B278" i="9"/>
  <c r="F414" i="4"/>
  <c r="C409" i="1"/>
  <c r="F639" i="4"/>
  <c r="D641" i="4"/>
  <c r="C633" i="1"/>
  <c r="H402" i="1"/>
  <c r="G402" i="1"/>
  <c r="E646" i="4"/>
  <c r="D636" i="1"/>
  <c r="H286" i="1"/>
  <c r="G286" i="1"/>
  <c r="H410" i="1" l="1"/>
  <c r="G410" i="1"/>
  <c r="M3" i="9"/>
  <c r="I8" i="3"/>
  <c r="I19" i="3"/>
  <c r="D640" i="1"/>
  <c r="D645" i="4"/>
  <c r="F641" i="4"/>
  <c r="C635" i="1"/>
  <c r="G276" i="9"/>
  <c r="E276" i="9" s="1"/>
  <c r="B276" i="9" s="1"/>
  <c r="F642" i="4"/>
  <c r="D646" i="4"/>
  <c r="C636" i="1"/>
  <c r="E645" i="4"/>
  <c r="D635" i="1"/>
  <c r="H409" i="1"/>
  <c r="G409" i="1"/>
  <c r="G633" i="1"/>
  <c r="H633" i="1"/>
  <c r="H634" i="1"/>
  <c r="G634" i="1"/>
  <c r="F645" i="4" l="1"/>
  <c r="H18" i="3"/>
  <c r="C639" i="1"/>
  <c r="G636" i="1"/>
  <c r="H636" i="1"/>
  <c r="F646" i="4"/>
  <c r="H19" i="3"/>
  <c r="C640" i="1"/>
  <c r="I18" i="3"/>
  <c r="D639" i="1"/>
  <c r="H635" i="1"/>
  <c r="G635" i="1"/>
  <c r="H7" i="3"/>
  <c r="H640" i="1" l="1"/>
  <c r="G640" i="1"/>
  <c r="J3" i="9"/>
  <c r="G639" i="1"/>
  <c r="H639" i="1"/>
  <c r="G274" i="9" l="1"/>
  <c r="M272" i="9"/>
  <c r="L272" i="9"/>
  <c r="F272" i="9" s="1"/>
  <c r="H18" i="9"/>
  <c r="H274" i="9"/>
  <c r="G18" i="9"/>
  <c r="E18" i="9" s="1"/>
  <c r="B18" i="9" s="1"/>
  <c r="M16" i="9"/>
  <c r="L15" i="9"/>
  <c r="K13" i="9"/>
  <c r="J10" i="9"/>
  <c r="I7" i="9"/>
  <c r="K5" i="9"/>
  <c r="J5" i="9"/>
  <c r="L16" i="9"/>
  <c r="H15" i="9"/>
  <c r="J13" i="9"/>
  <c r="K8" i="9"/>
  <c r="J12" i="9"/>
  <c r="I12" i="9"/>
  <c r="K12" i="9"/>
  <c r="H17" i="9"/>
  <c r="J11" i="9"/>
  <c r="G15" i="9"/>
  <c r="E15" i="9" s="1"/>
  <c r="M15" i="9"/>
  <c r="G17" i="9"/>
  <c r="G16" i="9"/>
  <c r="H16" i="9"/>
  <c r="I17" i="9"/>
  <c r="I5" i="9"/>
  <c r="I6" i="9"/>
  <c r="K6" i="9"/>
  <c r="K11" i="9"/>
  <c r="I13" i="9"/>
  <c r="K10" i="9"/>
  <c r="J7" i="9"/>
  <c r="J9" i="9"/>
  <c r="I11" i="9"/>
  <c r="J17" i="9"/>
  <c r="K7" i="9"/>
  <c r="J6" i="9"/>
  <c r="J8" i="9"/>
  <c r="K9" i="9"/>
  <c r="I8" i="9"/>
  <c r="I9" i="9"/>
  <c r="E8" i="9" l="1"/>
  <c r="B8" i="9" s="1"/>
  <c r="F16" i="9"/>
  <c r="E5" i="9"/>
  <c r="B5" i="9" s="1"/>
  <c r="E12" i="9"/>
  <c r="B12" i="9" s="1"/>
  <c r="E7" i="9"/>
  <c r="B7" i="9" s="1"/>
  <c r="F15" i="9"/>
  <c r="F14" i="9" s="1"/>
  <c r="B15" i="9"/>
  <c r="E6" i="9"/>
  <c r="B6" i="9" s="1"/>
  <c r="E11" i="9"/>
  <c r="B11" i="9" s="1"/>
  <c r="E9" i="9"/>
  <c r="B9" i="9" s="1"/>
  <c r="B272" i="9"/>
  <c r="F20" i="9"/>
  <c r="E16" i="9"/>
  <c r="B16" i="9" s="1"/>
  <c r="E10" i="9"/>
  <c r="B10" i="9" s="1"/>
  <c r="E13" i="9"/>
  <c r="B13" i="9" s="1"/>
  <c r="E17" i="9"/>
  <c r="B17" i="9" s="1"/>
  <c r="E274" i="9"/>
  <c r="E4" i="9" l="1"/>
  <c r="E14" i="9"/>
  <c r="B274" i="9"/>
  <c r="E20" i="9"/>
  <c r="I7" i="3" s="1"/>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<sst xmlns="http://schemas.openxmlformats.org/spreadsheetml/2006/main" count="4374" uniqueCount="3426">
  <si>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</si>
  <si>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</si>
  <si>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</si>
  <si>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</si>
  <si>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</si>
  <si>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</si>
  <si>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</si>
  <si>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</si>
  <si>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</si>
  <si>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</si>
  <si>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</si>
  <si>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</si>
  <si>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</si>
  <si>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</si>
  <si>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</si>
  <si>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</si>
  <si>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</si>
  <si>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</si>
  <si>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</si>
  <si>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</si>
  <si>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</si>
  <si>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</si>
  <si>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</si>
  <si>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</si>
  <si>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</si>
  <si>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</si>
  <si>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</si>
  <si>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</si>
  <si>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</si>
  <si>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</si>
  <si>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</si>
  <si>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ZNANOST I VISOKO OBRAZOVANJE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</si>
  <si>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</si>
  <si>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</si>
  <si>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</si>
  <si>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</si>
  <si>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</si>
  <si>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</si>
  <si>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</si>
  <si>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</si>
  <si>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</si>
  <si>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</si>
  <si>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</si>
  <si>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</si>
  <si>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</si>
  <si>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</si>
  <si>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</si>
  <si>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</si>
  <si>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</si>
  <si>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38487 - AGENCIJA ZA ZNANOST I VISOKO OBRAZOVANJE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</si>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</sst>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3032825.73</v>
      </c>
      <c r="D2" s="6">
        <f>'PR-RAS'!E6</f>
        <v>4596407.75</v>
      </c>
      <c r="E2" s="6">
        <v>0</v>
      </c>
      <c r="F2" s="6">
        <v>0</v>
      </c>
      <c r="G2" s="7">
        <f t="shared" ref="G2:G65" si="0">(B2/1000)*(C2*1+D2*2)</f>
        <v>12225.641230000001</v>
      </c>
      <c r="H2" s="7">
        <f t="shared" ref="H2:H65"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62673.89</v>
      </c>
      <c r="D46" s="1">
        <f>'PR-RAS'!E50</f>
        <v>240579.19</v>
      </c>
      <c r="E46" s="1">
        <v>0</v>
      </c>
      <c r="F46" s="1">
        <v>0</v>
      </c>
      <c r="G46" s="2">
        <f t="shared" si="0"/>
        <v>24472.452150000001</v>
      </c>
      <c r="H46" s="2">
        <f t="shared" si="1"/>
        <v>0.30000000000291038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62673.89</v>
      </c>
      <c r="D50" s="1">
        <f>'PR-RAS'!E54</f>
        <v>240579.19</v>
      </c>
      <c r="E50" s="1">
        <v>0</v>
      </c>
      <c r="F50" s="1">
        <v>0</v>
      </c>
      <c r="G50" s="2">
        <f t="shared" si="0"/>
        <v>26647.781230000001</v>
      </c>
      <c r="H50" s="2">
        <f t="shared" si="1"/>
        <v>0.30000000000291038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62673.89</v>
      </c>
      <c r="D53" s="1">
        <f>'PR-RAS'!E57</f>
        <v>232539.19</v>
      </c>
      <c r="E53" s="1">
        <v>0</v>
      </c>
      <c r="F53" s="1">
        <v>0</v>
      </c>
      <c r="G53" s="2">
        <f t="shared" si="0"/>
        <v>27443.118040000001</v>
      </c>
      <c r="H53" s="2">
        <f t="shared" si="1"/>
        <v>0.30000000000291038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8040</v>
      </c>
      <c r="E54" s="1">
        <v>0</v>
      </c>
      <c r="F54" s="1">
        <v>0</v>
      </c>
      <c r="G54" s="2">
        <f t="shared" si="0"/>
        <v>852.24</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63358.28</v>
      </c>
      <c r="D102" s="1">
        <f>'PR-RAS'!E106</f>
        <v>70072.259999999995</v>
      </c>
      <c r="E102" s="1">
        <v>0</v>
      </c>
      <c r="F102" s="1">
        <v>0</v>
      </c>
      <c r="G102" s="2">
        <f t="shared" si="2"/>
        <v>20553.782800000001</v>
      </c>
      <c r="H102" s="2">
        <f t="shared" si="3"/>
        <v>0.53999999999359716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63358.28</v>
      </c>
      <c r="D103" s="1">
        <f>'PR-RAS'!E107</f>
        <v>70072.259999999995</v>
      </c>
      <c r="E103" s="1">
        <v>0</v>
      </c>
      <c r="F103" s="1">
        <v>0</v>
      </c>
      <c r="G103" s="2">
        <f t="shared" si="2"/>
        <v>20757.285599999999</v>
      </c>
      <c r="H103" s="2">
        <f t="shared" si="3"/>
        <v>0.53999999999359716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63358.28</v>
      </c>
      <c r="D107" s="1">
        <f>'PR-RAS'!E111</f>
        <v>70072.259999999995</v>
      </c>
      <c r="E107" s="1">
        <v>0</v>
      </c>
      <c r="F107" s="1">
        <v>0</v>
      </c>
      <c r="G107" s="2">
        <f t="shared" si="2"/>
        <v>21571.296799999996</v>
      </c>
      <c r="H107" s="2">
        <f t="shared" si="3"/>
        <v>0.53999999999359716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44763.91</v>
      </c>
      <c r="E120" s="1">
        <v>0</v>
      </c>
      <c r="F120" s="1">
        <v>0</v>
      </c>
      <c r="G120" s="2">
        <f t="shared" si="2"/>
        <v>10653.810580000001</v>
      </c>
      <c r="H120" s="2">
        <f t="shared" si="3"/>
        <v>8.999999999650754E-2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44763.91</v>
      </c>
      <c r="E121" s="1">
        <v>0</v>
      </c>
      <c r="F121" s="1">
        <v>0</v>
      </c>
      <c r="G121" s="2">
        <f t="shared" si="2"/>
        <v>10743.338400000001</v>
      </c>
      <c r="H121" s="2">
        <f t="shared" si="3"/>
        <v>8.999999999650754E-2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44763.91</v>
      </c>
      <c r="E123" s="1">
        <v>0</v>
      </c>
      <c r="F123" s="1">
        <v>0</v>
      </c>
      <c r="G123" s="2">
        <f t="shared" si="2"/>
        <v>10922.394040000001</v>
      </c>
      <c r="H123" s="2">
        <f t="shared" si="3"/>
        <v>8.999999999650754E-2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2906793.56</v>
      </c>
      <c r="D129" s="1">
        <f>'PR-RAS'!E133</f>
        <v>4240992.3899999997</v>
      </c>
      <c r="E129" s="1">
        <v>0</v>
      </c>
      <c r="F129" s="1">
        <v>0</v>
      </c>
      <c r="G129" s="2">
        <f t="shared" si="2"/>
        <v>1457763.6275200001</v>
      </c>
      <c r="H129" s="2">
        <f t="shared" si="3"/>
        <v>0.82999999960884452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2906793.56</v>
      </c>
      <c r="D130" s="1">
        <f>'PR-RAS'!E134</f>
        <v>4240992.3899999997</v>
      </c>
      <c r="E130" s="1">
        <v>0</v>
      </c>
      <c r="F130" s="1">
        <v>0</v>
      </c>
      <c r="G130" s="2">
        <f t="shared" ref="G130:G193" si="4">(B130/1000)*(C130*1+D130*2)</f>
        <v>1469152.4058600001</v>
      </c>
      <c r="H130" s="2">
        <f t="shared" ref="H130:H193" si="5">ABS(C130-ROUND(C130,0))+ABS(D130-ROUND(D130,0))</f>
        <v>0.82999999960884452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2849811.77</v>
      </c>
      <c r="D131" s="1">
        <f>'PR-RAS'!E135</f>
        <v>4183539.51</v>
      </c>
      <c r="E131" s="1">
        <v>0</v>
      </c>
      <c r="F131" s="1">
        <v>0</v>
      </c>
      <c r="G131" s="2">
        <f t="shared" si="4"/>
        <v>1458195.8026999999</v>
      </c>
      <c r="H131" s="2">
        <f t="shared" si="5"/>
        <v>0.72000000020489097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56981.79</v>
      </c>
      <c r="D132" s="1">
        <f>'PR-RAS'!E136</f>
        <v>57452.88</v>
      </c>
      <c r="E132" s="1">
        <v>0</v>
      </c>
      <c r="F132" s="1">
        <v>0</v>
      </c>
      <c r="G132" s="2">
        <f t="shared" si="4"/>
        <v>22517.269049999999</v>
      </c>
      <c r="H132" s="2">
        <f t="shared" si="5"/>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2939494.64</v>
      </c>
      <c r="D147" s="1">
        <f>'PR-RAS'!E151</f>
        <v>4422252.25</v>
      </c>
      <c r="E147" s="1">
        <v>0</v>
      </c>
      <c r="F147" s="1">
        <v>0</v>
      </c>
      <c r="G147" s="2">
        <f t="shared" si="4"/>
        <v>1720463.8744399999</v>
      </c>
      <c r="H147" s="2">
        <f t="shared" si="5"/>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1725131.75</v>
      </c>
      <c r="D148" s="1">
        <f>'PR-RAS'!E152</f>
        <v>2407910.0100000002</v>
      </c>
      <c r="E148" s="1">
        <v>0</v>
      </c>
      <c r="F148" s="1">
        <v>0</v>
      </c>
      <c r="G148" s="2">
        <f t="shared" si="4"/>
        <v>961519.91018999997</v>
      </c>
      <c r="H148" s="2">
        <f t="shared" si="5"/>
        <v>0.26000000024214387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1435481.8099999998</v>
      </c>
      <c r="D149" s="1">
        <f>'PR-RAS'!E153</f>
        <v>2019679.85</v>
      </c>
      <c r="E149" s="1">
        <v>0</v>
      </c>
      <c r="F149" s="1">
        <v>0</v>
      </c>
      <c r="G149" s="2">
        <f t="shared" si="4"/>
        <v>810276.54347999988</v>
      </c>
      <c r="H149" s="2">
        <f t="shared" si="5"/>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1398042.43</v>
      </c>
      <c r="D150" s="1">
        <f>'PR-RAS'!E154</f>
        <v>1957270.98</v>
      </c>
      <c r="E150" s="1">
        <v>0</v>
      </c>
      <c r="F150" s="1">
        <v>0</v>
      </c>
      <c r="G150" s="2">
        <f t="shared" si="4"/>
        <v>791575.07410999993</v>
      </c>
      <c r="H150" s="2">
        <f t="shared" si="5"/>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37439.379999999997</v>
      </c>
      <c r="D152" s="1">
        <f>'PR-RAS'!E156</f>
        <v>62408.87</v>
      </c>
      <c r="E152" s="1">
        <v>0</v>
      </c>
      <c r="F152" s="1">
        <v>0</v>
      </c>
      <c r="G152" s="2">
        <f t="shared" si="4"/>
        <v>24500.825119999998</v>
      </c>
      <c r="H152" s="2">
        <f t="shared" si="5"/>
        <v>0.50999999999476131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59105.120000000003</v>
      </c>
      <c r="D154" s="1">
        <f>'PR-RAS'!E158</f>
        <v>65947.06</v>
      </c>
      <c r="E154" s="1">
        <v>0</v>
      </c>
      <c r="F154" s="1">
        <v>0</v>
      </c>
      <c r="G154" s="2">
        <f t="shared" si="4"/>
        <v>29222.883719999998</v>
      </c>
      <c r="H154" s="2">
        <f t="shared" si="5"/>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230544.82</v>
      </c>
      <c r="D155" s="1">
        <f>'PR-RAS'!E159</f>
        <v>322283.09999999998</v>
      </c>
      <c r="E155" s="1">
        <v>0</v>
      </c>
      <c r="F155" s="1">
        <v>0</v>
      </c>
      <c r="G155" s="2">
        <f t="shared" si="4"/>
        <v>134767.09708000001</v>
      </c>
      <c r="H155" s="2">
        <f t="shared" si="5"/>
        <v>0.27999999996973202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230544.82</v>
      </c>
      <c r="D157" s="1">
        <f>'PR-RAS'!E161</f>
        <v>322283.09999999998</v>
      </c>
      <c r="E157" s="1">
        <v>0</v>
      </c>
      <c r="F157" s="1">
        <v>0</v>
      </c>
      <c r="G157" s="2">
        <f t="shared" si="4"/>
        <v>136517.31912</v>
      </c>
      <c r="H157" s="2">
        <f t="shared" si="5"/>
        <v>0.27999999996973202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1214362.8900000001</v>
      </c>
      <c r="D159" s="1">
        <f>'PR-RAS'!E163</f>
        <v>2014310.45</v>
      </c>
      <c r="E159" s="1">
        <v>0</v>
      </c>
      <c r="F159" s="1">
        <v>0</v>
      </c>
      <c r="G159" s="2">
        <f t="shared" si="4"/>
        <v>828391.43882000004</v>
      </c>
      <c r="H159" s="2">
        <f t="shared" si="5"/>
        <v>0.55999999982304871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136636.71000000002</v>
      </c>
      <c r="D160" s="1">
        <f>'PR-RAS'!E164</f>
        <v>167138.53</v>
      </c>
      <c r="E160" s="1">
        <v>0</v>
      </c>
      <c r="F160" s="1">
        <v>0</v>
      </c>
      <c r="G160" s="2">
        <f t="shared" si="4"/>
        <v>74875.289430000004</v>
      </c>
      <c r="H160" s="2">
        <f t="shared" si="5"/>
        <v>0.7599999999802094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84141.41</v>
      </c>
      <c r="D161" s="1">
        <f>'PR-RAS'!E165</f>
        <v>92068.38</v>
      </c>
      <c r="E161" s="1">
        <v>0</v>
      </c>
      <c r="F161" s="1">
        <v>0</v>
      </c>
      <c r="G161" s="2">
        <f t="shared" si="4"/>
        <v>42924.507200000007</v>
      </c>
      <c r="H161" s="2">
        <f t="shared" si="5"/>
        <v>0.79000000000814907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32185.85</v>
      </c>
      <c r="D162" s="1">
        <f>'PR-RAS'!E166</f>
        <v>42896.12</v>
      </c>
      <c r="E162" s="1">
        <v>0</v>
      </c>
      <c r="F162" s="1">
        <v>0</v>
      </c>
      <c r="G162" s="2">
        <f t="shared" si="4"/>
        <v>18994.47249</v>
      </c>
      <c r="H162" s="2">
        <f t="shared" si="5"/>
        <v>0.27000000000407454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20309.45</v>
      </c>
      <c r="D163" s="1">
        <f>'PR-RAS'!E167</f>
        <v>32174.03</v>
      </c>
      <c r="E163" s="1">
        <v>0</v>
      </c>
      <c r="F163" s="1">
        <v>0</v>
      </c>
      <c r="G163" s="2">
        <f t="shared" si="4"/>
        <v>13714.51662</v>
      </c>
      <c r="H163" s="2">
        <f t="shared" si="5"/>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53833.130000000005</v>
      </c>
      <c r="D165" s="1">
        <f>'PR-RAS'!E169</f>
        <v>65359.03</v>
      </c>
      <c r="E165" s="1">
        <v>0</v>
      </c>
      <c r="F165" s="1">
        <v>0</v>
      </c>
      <c r="G165" s="2">
        <f t="shared" si="4"/>
        <v>30266.39516</v>
      </c>
      <c r="H165" s="2">
        <f t="shared" si="5"/>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35499.82</v>
      </c>
      <c r="D166" s="1">
        <f>'PR-RAS'!E170</f>
        <v>45021.89</v>
      </c>
      <c r="E166" s="1">
        <v>0</v>
      </c>
      <c r="F166" s="1">
        <v>0</v>
      </c>
      <c r="G166" s="2">
        <f t="shared" si="4"/>
        <v>20714.694000000003</v>
      </c>
      <c r="H166" s="2">
        <f t="shared" si="5"/>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17718.11</v>
      </c>
      <c r="D168" s="1">
        <f>'PR-RAS'!E172</f>
        <v>19239.47</v>
      </c>
      <c r="E168" s="1">
        <v>0</v>
      </c>
      <c r="F168" s="1">
        <v>0</v>
      </c>
      <c r="G168" s="2">
        <f t="shared" si="4"/>
        <v>9384.9073500000013</v>
      </c>
      <c r="H168" s="2">
        <f t="shared" si="5"/>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129.16</v>
      </c>
      <c r="D169" s="1">
        <f>'PR-RAS'!E173</f>
        <v>642.79</v>
      </c>
      <c r="E169" s="1">
        <v>0</v>
      </c>
      <c r="F169" s="1">
        <v>0</v>
      </c>
      <c r="G169" s="2">
        <f t="shared" si="4"/>
        <v>237.67632</v>
      </c>
      <c r="H169" s="2">
        <f t="shared" si="5"/>
        <v>0.37000000000003297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486.04</v>
      </c>
      <c r="D170" s="1">
        <f>'PR-RAS'!E174</f>
        <v>454.88</v>
      </c>
      <c r="E170" s="1">
        <v>0</v>
      </c>
      <c r="F170" s="1">
        <v>0</v>
      </c>
      <c r="G170" s="2">
        <f t="shared" si="4"/>
        <v>235.89020000000002</v>
      </c>
      <c r="H170" s="2">
        <f t="shared" si="5"/>
        <v>0.16000000000002501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684846.76</v>
      </c>
      <c r="D173" s="1">
        <f>'PR-RAS'!E177</f>
        <v>1011147.9900000001</v>
      </c>
      <c r="E173" s="1">
        <v>0</v>
      </c>
      <c r="F173" s="1">
        <v>0</v>
      </c>
      <c r="G173" s="2">
        <f t="shared" si="4"/>
        <v>465628.55128000001</v>
      </c>
      <c r="H173" s="2">
        <f t="shared" si="5"/>
        <v>0.24999999988358468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32449.22</v>
      </c>
      <c r="D174" s="1">
        <f>'PR-RAS'!E178</f>
        <v>31086.3</v>
      </c>
      <c r="E174" s="1">
        <v>0</v>
      </c>
      <c r="F174" s="1">
        <v>0</v>
      </c>
      <c r="G174" s="2">
        <f t="shared" si="4"/>
        <v>16369.574860000001</v>
      </c>
      <c r="H174" s="2">
        <f t="shared" si="5"/>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8760.1200000000008</v>
      </c>
      <c r="D175" s="1">
        <f>'PR-RAS'!E179</f>
        <v>6464.6</v>
      </c>
      <c r="E175" s="1">
        <v>0</v>
      </c>
      <c r="F175" s="1">
        <v>0</v>
      </c>
      <c r="G175" s="2">
        <f t="shared" si="4"/>
        <v>3773.9416799999999</v>
      </c>
      <c r="H175" s="2">
        <f t="shared" si="5"/>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18847.63</v>
      </c>
      <c r="D176" s="1">
        <f>'PR-RAS'!E180</f>
        <v>15130.96</v>
      </c>
      <c r="E176" s="1">
        <v>0</v>
      </c>
      <c r="F176" s="1">
        <v>0</v>
      </c>
      <c r="G176" s="2">
        <f t="shared" si="4"/>
        <v>8594.1712499999994</v>
      </c>
      <c r="H176" s="2">
        <f t="shared" si="5"/>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5180.55</v>
      </c>
      <c r="D177" s="1">
        <f>'PR-RAS'!E181</f>
        <v>6675.15</v>
      </c>
      <c r="E177" s="1">
        <v>0</v>
      </c>
      <c r="F177" s="1">
        <v>0</v>
      </c>
      <c r="G177" s="2">
        <f t="shared" si="4"/>
        <v>3261.4295999999995</v>
      </c>
      <c r="H177" s="2">
        <f t="shared" si="5"/>
        <v>0.5999999999994543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138092.67000000001</v>
      </c>
      <c r="D178" s="1">
        <f>'PR-RAS'!E182</f>
        <v>149682.91</v>
      </c>
      <c r="E178" s="1">
        <v>0</v>
      </c>
      <c r="F178" s="1">
        <v>0</v>
      </c>
      <c r="G178" s="2">
        <f t="shared" si="4"/>
        <v>77430.152729999987</v>
      </c>
      <c r="H178" s="2">
        <f t="shared" si="5"/>
        <v>0.41999999998370185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1712.7</v>
      </c>
      <c r="D179" s="1">
        <f>'PR-RAS'!E183</f>
        <v>8400</v>
      </c>
      <c r="E179" s="1">
        <v>0</v>
      </c>
      <c r="F179" s="1">
        <v>0</v>
      </c>
      <c r="G179" s="2">
        <f t="shared" si="4"/>
        <v>3295.2606000000001</v>
      </c>
      <c r="H179" s="2">
        <f t="shared" si="5"/>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312053.13</v>
      </c>
      <c r="D180" s="1">
        <f>'PR-RAS'!E184</f>
        <v>599571.29</v>
      </c>
      <c r="E180" s="1">
        <v>0</v>
      </c>
      <c r="F180" s="1">
        <v>0</v>
      </c>
      <c r="G180" s="2">
        <f t="shared" si="4"/>
        <v>270504.03208999999</v>
      </c>
      <c r="H180" s="2">
        <f t="shared" si="5"/>
        <v>0.42000000004190952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108674.69</v>
      </c>
      <c r="D181" s="1">
        <f>'PR-RAS'!E185</f>
        <v>133643.14000000001</v>
      </c>
      <c r="E181" s="1">
        <v>0</v>
      </c>
      <c r="F181" s="1">
        <v>0</v>
      </c>
      <c r="G181" s="2">
        <f t="shared" si="4"/>
        <v>67672.974600000001</v>
      </c>
      <c r="H181" s="2">
        <f t="shared" si="5"/>
        <v>0.45000000001164153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59076.05</v>
      </c>
      <c r="D182" s="1">
        <f>'PR-RAS'!E186</f>
        <v>60493.64</v>
      </c>
      <c r="E182" s="1">
        <v>0</v>
      </c>
      <c r="F182" s="1">
        <v>0</v>
      </c>
      <c r="G182" s="2">
        <f t="shared" si="4"/>
        <v>32591.462730000003</v>
      </c>
      <c r="H182" s="2">
        <f t="shared" si="5"/>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88662.39</v>
      </c>
      <c r="D183" s="1">
        <f>'PR-RAS'!E187</f>
        <v>181028.91</v>
      </c>
      <c r="E183" s="1">
        <v>0</v>
      </c>
      <c r="F183" s="1">
        <v>0</v>
      </c>
      <c r="G183" s="2">
        <f t="shared" si="4"/>
        <v>82031.078219999996</v>
      </c>
      <c r="H183" s="2">
        <f t="shared" si="5"/>
        <v>0.47999999999592546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250383.9</v>
      </c>
      <c r="D184" s="1">
        <f>'PR-RAS'!E188</f>
        <v>589635.99</v>
      </c>
      <c r="E184" s="1">
        <v>0</v>
      </c>
      <c r="F184" s="1">
        <v>0</v>
      </c>
      <c r="G184" s="2">
        <f t="shared" si="4"/>
        <v>261627.02603999997</v>
      </c>
      <c r="H184" s="2">
        <f t="shared" si="5"/>
        <v>0.11000000001513399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201607.19</v>
      </c>
      <c r="D185" s="1">
        <f>'PR-RAS'!E189</f>
        <v>505348.65</v>
      </c>
      <c r="E185" s="1">
        <v>0</v>
      </c>
      <c r="F185" s="1">
        <v>0</v>
      </c>
      <c r="G185" s="2">
        <f t="shared" si="4"/>
        <v>223064.02616000001</v>
      </c>
      <c r="H185" s="2">
        <f t="shared" si="5"/>
        <v>0.53999999997904524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637.37</v>
      </c>
      <c r="D186" s="1">
        <f>'PR-RAS'!E190</f>
        <v>2916.6</v>
      </c>
      <c r="E186" s="1">
        <v>0</v>
      </c>
      <c r="F186" s="1">
        <v>0</v>
      </c>
      <c r="G186" s="2">
        <f t="shared" si="4"/>
        <v>1197.0554499999998</v>
      </c>
      <c r="H186" s="2">
        <f t="shared" si="5"/>
        <v>0.7700000000000955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19969.759999999998</v>
      </c>
      <c r="D187" s="1">
        <f>'PR-RAS'!E191</f>
        <v>41776.68</v>
      </c>
      <c r="E187" s="1">
        <v>0</v>
      </c>
      <c r="F187" s="1">
        <v>0</v>
      </c>
      <c r="G187" s="2">
        <f t="shared" si="4"/>
        <v>19255.300319999998</v>
      </c>
      <c r="H187" s="2">
        <f t="shared" si="5"/>
        <v>0.56000000000130967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16333.49</v>
      </c>
      <c r="D188" s="1">
        <f>'PR-RAS'!E192</f>
        <v>17687.11</v>
      </c>
      <c r="E188" s="1">
        <v>0</v>
      </c>
      <c r="F188" s="1">
        <v>0</v>
      </c>
      <c r="G188" s="2">
        <f t="shared" si="4"/>
        <v>9669.3417699999991</v>
      </c>
      <c r="H188" s="2">
        <f t="shared" si="5"/>
        <v>0.6000000000003638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3763.99</v>
      </c>
      <c r="D189" s="1">
        <f>'PR-RAS'!E193</f>
        <v>4347.34</v>
      </c>
      <c r="E189" s="1">
        <v>0</v>
      </c>
      <c r="F189" s="1">
        <v>0</v>
      </c>
      <c r="G189" s="2">
        <f t="shared" si="4"/>
        <v>2342.2299600000001</v>
      </c>
      <c r="H189" s="2">
        <f t="shared" si="5"/>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8072.1</v>
      </c>
      <c r="D191" s="1">
        <f>'PR-RAS'!E195</f>
        <v>17559.61</v>
      </c>
      <c r="E191" s="1">
        <v>0</v>
      </c>
      <c r="F191" s="1">
        <v>0</v>
      </c>
      <c r="G191" s="2">
        <f t="shared" si="4"/>
        <v>8206.3508000000002</v>
      </c>
      <c r="H191" s="2">
        <f t="shared" si="5"/>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31.79</v>
      </c>
      <c r="E192" s="1">
        <v>0</v>
      </c>
      <c r="F192" s="1">
        <v>0</v>
      </c>
      <c r="G192" s="2">
        <f t="shared" si="4"/>
        <v>12.14378</v>
      </c>
      <c r="H192" s="2">
        <f t="shared" si="5"/>
        <v>0.21000000000000085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31.79</v>
      </c>
      <c r="E206" s="1">
        <v>0</v>
      </c>
      <c r="F206" s="1">
        <v>0</v>
      </c>
      <c r="G206" s="2">
        <f t="shared" si="6"/>
        <v>13.033899999999999</v>
      </c>
      <c r="H206" s="2">
        <f t="shared" si="7"/>
        <v>0.21000000000000085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31.79</v>
      </c>
      <c r="E207" s="1">
        <v>0</v>
      </c>
      <c r="F207" s="1">
        <v>0</v>
      </c>
      <c r="G207" s="2">
        <f t="shared" si="6"/>
        <v>13.097479999999999</v>
      </c>
      <c r="H207" s="2">
        <f t="shared" si="7"/>
        <v>0.21000000000000085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2939494.64</v>
      </c>
      <c r="D285" s="1">
        <f>'PR-RAS'!E289</f>
        <v>4422252.25</v>
      </c>
      <c r="E285" s="1">
        <v>0</v>
      </c>
      <c r="F285" s="1">
        <v>0</v>
      </c>
      <c r="G285" s="2">
        <f t="shared" si="8"/>
        <v>3346655.7557600001</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93331.089999999851</v>
      </c>
      <c r="D286" s="1">
        <f>'PR-RAS'!E290</f>
        <v>174155.5</v>
      </c>
      <c r="E286" s="1">
        <v>0</v>
      </c>
      <c r="F286" s="1">
        <v>0</v>
      </c>
      <c r="G286" s="2">
        <f t="shared" si="8"/>
        <v>125867.99564999995</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106837.33</v>
      </c>
      <c r="D288" s="1">
        <f>'PR-RAS'!E292</f>
        <v>143186.63</v>
      </c>
      <c r="E288" s="1">
        <v>0</v>
      </c>
      <c r="F288" s="1">
        <v>0</v>
      </c>
      <c r="G288" s="2">
        <f t="shared" si="8"/>
        <v>112851.43932999999</v>
      </c>
      <c r="H288" s="2">
        <f t="shared" si="9"/>
        <v>0.69999999999708962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15100</v>
      </c>
      <c r="E290" s="1">
        <v>0</v>
      </c>
      <c r="F290" s="1">
        <v>0</v>
      </c>
      <c r="G290" s="2">
        <f t="shared" si="8"/>
        <v>8727.7999999999993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15100</v>
      </c>
      <c r="E291" s="1">
        <v>0</v>
      </c>
      <c r="F291" s="1">
        <v>0</v>
      </c>
      <c r="G291" s="2">
        <f t="shared" si="8"/>
        <v>8758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56981.789999999994</v>
      </c>
      <c r="D345" s="1">
        <f>'PR-RAS'!E350</f>
        <v>67441.820000000007</v>
      </c>
      <c r="E345" s="1">
        <v>0</v>
      </c>
      <c r="F345" s="1">
        <v>0</v>
      </c>
      <c r="G345" s="2">
        <f t="shared" si="10"/>
        <v>66001.707919999986</v>
      </c>
      <c r="H345" s="2">
        <f t="shared" si="11"/>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2319.09</v>
      </c>
      <c r="D346" s="1">
        <f>'PR-RAS'!E351</f>
        <v>5614.32</v>
      </c>
      <c r="E346" s="1">
        <v>0</v>
      </c>
      <c r="F346" s="1">
        <v>0</v>
      </c>
      <c r="G346" s="2">
        <f t="shared" si="10"/>
        <v>4673.9668499999998</v>
      </c>
      <c r="H346" s="2">
        <f t="shared" si="11"/>
        <v>0.40999999999985448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2319.09</v>
      </c>
      <c r="D351" s="1">
        <f>'PR-RAS'!E356</f>
        <v>5614.32</v>
      </c>
      <c r="E351" s="1">
        <v>0</v>
      </c>
      <c r="F351" s="1">
        <v>0</v>
      </c>
      <c r="G351" s="2">
        <f t="shared" si="10"/>
        <v>4741.7054999999991</v>
      </c>
      <c r="H351" s="2">
        <f t="shared" si="11"/>
        <v>0.40999999999985448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2319.09</v>
      </c>
      <c r="D354" s="1">
        <f>'PR-RAS'!E359</f>
        <v>5614.32</v>
      </c>
      <c r="E354" s="1">
        <v>0</v>
      </c>
      <c r="F354" s="1">
        <v>0</v>
      </c>
      <c r="G354" s="2">
        <f t="shared" si="10"/>
        <v>4782.3486899999998</v>
      </c>
      <c r="H354" s="2">
        <f t="shared" si="11"/>
        <v>0.40999999999985448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54662.7</v>
      </c>
      <c r="D358" s="1">
        <f>'PR-RAS'!E363</f>
        <v>61827.5</v>
      </c>
      <c r="E358" s="1">
        <v>0</v>
      </c>
      <c r="F358" s="1">
        <v>0</v>
      </c>
      <c r="G358" s="2">
        <f t="shared" si="10"/>
        <v>63659.418900000004</v>
      </c>
      <c r="H358" s="2">
        <f t="shared" si="11"/>
        <v>0.80000000000291038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24410.199999999997</v>
      </c>
      <c r="D364" s="1">
        <f>'PR-RAS'!E369</f>
        <v>34550</v>
      </c>
      <c r="E364" s="1">
        <v>0</v>
      </c>
      <c r="F364" s="1">
        <v>0</v>
      </c>
      <c r="G364" s="2">
        <f t="shared" si="10"/>
        <v>33944.202599999997</v>
      </c>
      <c r="H364" s="2">
        <f t="shared" si="11"/>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20285.599999999999</v>
      </c>
      <c r="D365" s="1">
        <f>'PR-RAS'!E370</f>
        <v>26637.69</v>
      </c>
      <c r="E365" s="1">
        <v>0</v>
      </c>
      <c r="F365" s="1">
        <v>0</v>
      </c>
      <c r="G365" s="2">
        <f t="shared" si="10"/>
        <v>26776.196719999996</v>
      </c>
      <c r="H365" s="2">
        <f t="shared" si="11"/>
        <v>0.71000000000276486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2818.35</v>
      </c>
      <c r="D366" s="1">
        <f>'PR-RAS'!E371</f>
        <v>5498.94</v>
      </c>
      <c r="E366" s="1">
        <v>0</v>
      </c>
      <c r="F366" s="1">
        <v>0</v>
      </c>
      <c r="G366" s="2">
        <f t="shared" si="10"/>
        <v>5042.9239499999994</v>
      </c>
      <c r="H366" s="2">
        <f t="shared" si="11"/>
        <v>0.41000000000030923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1306.25</v>
      </c>
      <c r="D371" s="1">
        <f>'PR-RAS'!E376</f>
        <v>2413.37</v>
      </c>
      <c r="E371" s="1">
        <v>0</v>
      </c>
      <c r="F371" s="1">
        <v>0</v>
      </c>
      <c r="G371" s="2">
        <f t="shared" si="10"/>
        <v>2269.2062999999998</v>
      </c>
      <c r="H371" s="2">
        <f t="shared" si="11"/>
        <v>0.61999999999989086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30252.5</v>
      </c>
      <c r="D386" s="1">
        <f>'PR-RAS'!E391</f>
        <v>27277.5</v>
      </c>
      <c r="E386" s="1">
        <v>0</v>
      </c>
      <c r="F386" s="1">
        <v>0</v>
      </c>
      <c r="G386" s="2">
        <f t="shared" ref="G386:G449" si="12">(B386/1000)*(C386*1+D386*2)</f>
        <v>32650.887500000001</v>
      </c>
      <c r="H386" s="2">
        <f t="shared" ref="H386:H449" si="13">ABS(C386-ROUND(C386,0))+ABS(D386-ROUND(D386,0))</f>
        <v>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30252.5</v>
      </c>
      <c r="D388" s="1">
        <f>'PR-RAS'!E393</f>
        <v>27277.5</v>
      </c>
      <c r="E388" s="1">
        <v>0</v>
      </c>
      <c r="F388" s="1">
        <v>0</v>
      </c>
      <c r="G388" s="2">
        <f t="shared" si="12"/>
        <v>32820.502500000002</v>
      </c>
      <c r="H388" s="2">
        <f t="shared" si="13"/>
        <v>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56981.789999999994</v>
      </c>
      <c r="D403" s="1">
        <f>'PR-RAS'!E408</f>
        <v>67441.820000000007</v>
      </c>
      <c r="E403" s="1">
        <v>0</v>
      </c>
      <c r="F403" s="1">
        <v>0</v>
      </c>
      <c r="G403" s="2">
        <f t="shared" si="12"/>
        <v>77129.902860000002</v>
      </c>
      <c r="H403" s="2">
        <f t="shared" si="13"/>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3032825.73</v>
      </c>
      <c r="D407" s="1">
        <f>'PR-RAS'!E412</f>
        <v>4596407.75</v>
      </c>
      <c r="E407" s="1">
        <v>0</v>
      </c>
      <c r="F407" s="1">
        <v>0</v>
      </c>
      <c r="G407" s="2">
        <f t="shared" si="12"/>
        <v>4963610.3393800007</v>
      </c>
      <c r="H407" s="2">
        <f t="shared" si="13"/>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2996476.43</v>
      </c>
      <c r="D408" s="1">
        <f>'PR-RAS'!E413</f>
        <v>4489694.07</v>
      </c>
      <c r="E408" s="1">
        <v>0</v>
      </c>
      <c r="F408" s="1">
        <v>0</v>
      </c>
      <c r="G408" s="2">
        <f t="shared" si="12"/>
        <v>4874176.8799899993</v>
      </c>
      <c r="H408" s="2">
        <f t="shared" si="13"/>
        <v>0.50000000046566129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36349.299999999814</v>
      </c>
      <c r="D409" s="1">
        <f>'PR-RAS'!E414</f>
        <v>106713.6799999997</v>
      </c>
      <c r="E409" s="1">
        <v>0</v>
      </c>
      <c r="F409" s="1">
        <v>0</v>
      </c>
      <c r="G409" s="2">
        <f t="shared" si="12"/>
        <v>101908.87727999968</v>
      </c>
      <c r="H409" s="2">
        <f t="shared" si="13"/>
        <v>0.62000000011175871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106837.33</v>
      </c>
      <c r="D411" s="1">
        <f>'PR-RAS'!E416</f>
        <v>143186.63</v>
      </c>
      <c r="E411" s="1">
        <v>0</v>
      </c>
      <c r="F411" s="1">
        <v>0</v>
      </c>
      <c r="G411" s="2">
        <f t="shared" si="12"/>
        <v>161216.3419</v>
      </c>
      <c r="H411" s="2">
        <f t="shared" si="13"/>
        <v>0.69999999999708962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15100</v>
      </c>
      <c r="E413" s="1">
        <v>0</v>
      </c>
      <c r="F413" s="1">
        <v>0</v>
      </c>
      <c r="G413" s="2">
        <f t="shared" si="12"/>
        <v>12442.4</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3032825.73</v>
      </c>
      <c r="D633" s="1">
        <f>'PR-RAS'!E639</f>
        <v>4596407.75</v>
      </c>
      <c r="E633" s="1">
        <v>0</v>
      </c>
      <c r="F633" s="1">
        <v>0</v>
      </c>
      <c r="G633" s="2">
        <f t="shared" si="18"/>
        <v>7726605.2573600002</v>
      </c>
      <c r="H633" s="2">
        <f t="shared" si="19"/>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2996476.43</v>
      </c>
      <c r="D634" s="1">
        <f>'PR-RAS'!E640</f>
        <v>4489694.07</v>
      </c>
      <c r="E634" s="1">
        <v>0</v>
      </c>
      <c r="F634" s="1">
        <v>0</v>
      </c>
      <c r="G634" s="2">
        <f t="shared" si="18"/>
        <v>7580722.27281</v>
      </c>
      <c r="H634" s="2">
        <f t="shared" si="19"/>
        <v>0.50000000046566129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36349.299999999814</v>
      </c>
      <c r="D635" s="1">
        <f>'PR-RAS'!E641</f>
        <v>106713.6799999997</v>
      </c>
      <c r="E635" s="1">
        <v>0</v>
      </c>
      <c r="F635" s="1">
        <v>0</v>
      </c>
      <c r="G635" s="2">
        <f t="shared" si="18"/>
        <v>158358.40243999951</v>
      </c>
      <c r="H635" s="2">
        <f t="shared" si="19"/>
        <v>0.62000000011175871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106837.33</v>
      </c>
      <c r="D637" s="1">
        <f>'PR-RAS'!E643</f>
        <v>143186.63</v>
      </c>
      <c r="E637" s="1">
        <v>0</v>
      </c>
      <c r="F637" s="1">
        <v>0</v>
      </c>
      <c r="G637" s="2">
        <f t="shared" si="18"/>
        <v>250081.93524000002</v>
      </c>
      <c r="H637" s="2">
        <f t="shared" si="19"/>
        <v>0.69999999999708962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143186.62999999983</v>
      </c>
      <c r="D639" s="1">
        <f>'PR-RAS'!E645</f>
        <v>249900.30999999971</v>
      </c>
      <c r="E639" s="1">
        <v>0</v>
      </c>
      <c r="F639" s="1">
        <v>0</v>
      </c>
      <c r="G639" s="2">
        <f t="shared" si="18"/>
        <v>410225.86549999955</v>
      </c>
      <c r="H639" s="2">
        <f t="shared" si="19"/>
        <v>0.67999999987659976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155965.62</v>
      </c>
      <c r="D641" s="1">
        <f>'PR-RAS'!E647</f>
        <v>214889.99</v>
      </c>
      <c r="E641" s="1">
        <v>0</v>
      </c>
      <c r="F641" s="1">
        <v>0</v>
      </c>
      <c r="G641" s="2">
        <f t="shared" si="18"/>
        <v>374877.18400000001</v>
      </c>
      <c r="H641" s="2">
        <f t="shared" si="19"/>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3017110.28</v>
      </c>
      <c r="D643" s="1">
        <f>'PR-RAS'!E650</f>
        <v>4485812.4000000004</v>
      </c>
      <c r="E643" s="1">
        <v>0</v>
      </c>
      <c r="F643" s="1">
        <v>0</v>
      </c>
      <c r="G643" s="2">
        <f t="shared" si="20"/>
        <v>7696767.92136</v>
      </c>
      <c r="H643" s="2">
        <f t="shared" si="21"/>
        <v>0.68000000016763806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3017110.28</v>
      </c>
      <c r="D644" s="1">
        <f>'PR-RAS'!E651</f>
        <v>4485812.4000000004</v>
      </c>
      <c r="E644" s="1">
        <v>0</v>
      </c>
      <c r="F644" s="1">
        <v>0</v>
      </c>
      <c r="G644" s="2">
        <f t="shared" si="20"/>
        <v>7708756.65644</v>
      </c>
      <c r="H644" s="2">
        <f t="shared" si="21"/>
        <v>0.68000000016763806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70</v>
      </c>
      <c r="E647" s="1">
        <v>0</v>
      </c>
      <c r="F647" s="1">
        <v>0</v>
      </c>
      <c r="G647" s="2">
        <f t="shared" si="20"/>
        <v>133.72200000000001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68</v>
      </c>
      <c r="E649" s="1">
        <v>0</v>
      </c>
      <c r="F649" s="1">
        <v>0</v>
      </c>
      <c r="G649" s="2">
        <f t="shared" si="20"/>
        <v>130.89600000000002</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1920.69</v>
      </c>
      <c r="D710" s="1">
        <f>'PR-RAS'!E717</f>
        <v>3491.87</v>
      </c>
      <c r="E710" s="1">
        <v>0</v>
      </c>
      <c r="F710" s="1">
        <v>0</v>
      </c>
      <c r="G710" s="2">
        <f t="shared" si="22"/>
        <v>6313.2408699999996</v>
      </c>
      <c r="H710" s="2">
        <f t="shared" si="23"/>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32185.85</v>
      </c>
      <c r="D711" s="1">
        <f>'PR-RAS'!E718</f>
        <v>42896.12</v>
      </c>
      <c r="E711" s="1">
        <v>0</v>
      </c>
      <c r="F711" s="1">
        <v>0</v>
      </c>
      <c r="G711" s="2">
        <f t="shared" si="22"/>
        <v>83764.443899999998</v>
      </c>
      <c r="H711" s="2">
        <f t="shared" si="23"/>
        <v>0.27000000000407454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1712.7</v>
      </c>
      <c r="D713" s="1">
        <f>'PR-RAS'!E720</f>
        <v>8400</v>
      </c>
      <c r="E713" s="1">
        <v>0</v>
      </c>
      <c r="F713" s="1">
        <v>0</v>
      </c>
      <c r="G713" s="2">
        <f t="shared" si="22"/>
        <v>13181.0424</v>
      </c>
      <c r="H713" s="2">
        <f t="shared" si="23"/>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166384.64000000001</v>
      </c>
      <c r="D714" s="1">
        <f>'PR-RAS'!E721</f>
        <v>133824.47</v>
      </c>
      <c r="E714" s="1">
        <v>0</v>
      </c>
      <c r="F714" s="1">
        <v>0</v>
      </c>
      <c r="G714" s="2">
        <f t="shared" si="22"/>
        <v>309465.94254000002</v>
      </c>
      <c r="H714" s="2">
        <f t="shared" si="23"/>
        <v>0.82999999998719431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44677.03</v>
      </c>
      <c r="D715" s="1">
        <f>'PR-RAS'!E722</f>
        <v>330892.14</v>
      </c>
      <c r="E715" s="1">
        <v>0</v>
      </c>
      <c r="F715" s="1">
        <v>0</v>
      </c>
      <c r="G715" s="2">
        <f t="shared" si="22"/>
        <v>504413.37534000003</v>
      </c>
      <c r="H715" s="2">
        <f t="shared" si="23"/>
        <v>0.17000000001280569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19388.12</v>
      </c>
      <c r="D716" s="1">
        <f>'PR-RAS'!E723</f>
        <v>65053.45</v>
      </c>
      <c r="E716" s="1">
        <v>0</v>
      </c>
      <c r="F716" s="1">
        <v>0</v>
      </c>
      <c r="G716" s="2">
        <f t="shared" si="22"/>
        <v>106888.93929999998</v>
      </c>
      <c r="H716" s="2">
        <f t="shared" si="23"/>
        <v>0.56999999999607098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165674.07</v>
      </c>
      <c r="D718" s="1">
        <f>'PR-RAS'!E725</f>
        <v>410405.29</v>
      </c>
      <c r="E718" s="1">
        <v>0</v>
      </c>
      <c r="F718" s="1">
        <v>0</v>
      </c>
      <c r="G718" s="2">
        <f t="shared" si="22"/>
        <v>707309.49404999986</v>
      </c>
      <c r="H718" s="2">
        <f t="shared" si="23"/>
        <v>0.35999999998603016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505267.22</v>
      </c>
      <c r="D984" s="6">
        <f>BILANCA!E6</f>
        <v>678643.77999999991</v>
      </c>
      <c r="E984" s="6">
        <v>0</v>
      </c>
      <c r="F984" s="6">
        <v>0</v>
      </c>
      <c r="G984" s="7">
        <f t="shared" ref="G984:G1047" si="32">B984/1000*C984+B984/500*D984</f>
        <v>1862.5547799999997</v>
      </c>
      <c r="H984" s="7">
        <f t="shared" si="31"/>
        <v>0.44000000006053597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191852.64</v>
      </c>
      <c r="D985" s="1">
        <f>BILANCA!E7</f>
        <v>172353.25999999992</v>
      </c>
      <c r="E985" s="1">
        <v>0</v>
      </c>
      <c r="F985" s="1">
        <v>0</v>
      </c>
      <c r="G985" s="2">
        <f t="shared" si="32"/>
        <v>1073.1183199999996</v>
      </c>
      <c r="H985" s="2">
        <f t="shared" si="31"/>
        <v>0.6199999999080319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6064.1699999999983</v>
      </c>
      <c r="D986" s="1">
        <f>BILANCA!E8</f>
        <v>8625.6899999999951</v>
      </c>
      <c r="E986" s="1">
        <v>0</v>
      </c>
      <c r="F986" s="1">
        <v>0</v>
      </c>
      <c r="G986" s="2">
        <f t="shared" si="32"/>
        <v>69.946649999999963</v>
      </c>
      <c r="H986" s="2">
        <f t="shared" si="31"/>
        <v>0.48000000000320142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49745.45</v>
      </c>
      <c r="D988" s="1">
        <f>BILANCA!E10</f>
        <v>55359.77</v>
      </c>
      <c r="E988" s="1">
        <v>0</v>
      </c>
      <c r="F988" s="1">
        <v>0</v>
      </c>
      <c r="G988" s="2">
        <f t="shared" si="32"/>
        <v>802.32495000000006</v>
      </c>
      <c r="H988" s="2">
        <f t="shared" si="31"/>
        <v>0.68000000000029104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43681.279999999999</v>
      </c>
      <c r="D989" s="1">
        <f>BILANCA!E11</f>
        <v>46734.080000000002</v>
      </c>
      <c r="E989" s="1">
        <v>0</v>
      </c>
      <c r="F989" s="1">
        <v>0</v>
      </c>
      <c r="G989" s="2">
        <f t="shared" si="32"/>
        <v>822.89664000000005</v>
      </c>
      <c r="H989" s="2">
        <f t="shared" si="31"/>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185788.47000000003</v>
      </c>
      <c r="D990" s="1">
        <f>BILANCA!E12</f>
        <v>163727.56999999992</v>
      </c>
      <c r="E990" s="1">
        <v>0</v>
      </c>
      <c r="F990" s="1">
        <v>0</v>
      </c>
      <c r="G990" s="2">
        <f t="shared" si="32"/>
        <v>3592.705269999999</v>
      </c>
      <c r="H990" s="2">
        <f t="shared" si="31"/>
        <v>0.90000000011059456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50526.270000000019</v>
      </c>
      <c r="D997" s="1">
        <f>BILANCA!E19</f>
        <v>61747.169999999984</v>
      </c>
      <c r="E997" s="1">
        <v>0</v>
      </c>
      <c r="F997" s="1">
        <v>0</v>
      </c>
      <c r="G997" s="2">
        <f t="shared" si="32"/>
        <v>2436.2885399999996</v>
      </c>
      <c r="H997" s="2">
        <f t="shared" si="31"/>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259126.94</v>
      </c>
      <c r="D998" s="1">
        <f>BILANCA!E20</f>
        <v>285764.63</v>
      </c>
      <c r="E998" s="1">
        <v>0</v>
      </c>
      <c r="F998" s="1">
        <v>0</v>
      </c>
      <c r="G998" s="2">
        <f t="shared" si="32"/>
        <v>12459.842999999999</v>
      </c>
      <c r="H998" s="2">
        <f t="shared" si="31"/>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31574.23</v>
      </c>
      <c r="D999" s="1">
        <f>BILANCA!E21</f>
        <v>37073.17</v>
      </c>
      <c r="E999" s="1">
        <v>0</v>
      </c>
      <c r="F999" s="1">
        <v>0</v>
      </c>
      <c r="G999" s="2">
        <f t="shared" si="32"/>
        <v>1691.5291199999999</v>
      </c>
      <c r="H999" s="2">
        <f t="shared" si="31"/>
        <v>0.39999999999781721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8334.92</v>
      </c>
      <c r="D1000" s="1">
        <f>BILANCA!E22</f>
        <v>8334.92</v>
      </c>
      <c r="E1000" s="1">
        <v>0</v>
      </c>
      <c r="F1000" s="1">
        <v>0</v>
      </c>
      <c r="G1000" s="2">
        <f t="shared" si="32"/>
        <v>425.08092000000005</v>
      </c>
      <c r="H1000" s="2">
        <f t="shared" si="31"/>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42908.4</v>
      </c>
      <c r="D1004" s="1">
        <f>BILANCA!E26</f>
        <v>45321.77</v>
      </c>
      <c r="E1004" s="1">
        <v>0</v>
      </c>
      <c r="F1004" s="1">
        <v>0</v>
      </c>
      <c r="G1004" s="2">
        <f t="shared" si="32"/>
        <v>2804.5907400000001</v>
      </c>
      <c r="H1004" s="2">
        <f t="shared" si="31"/>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291418.21999999997</v>
      </c>
      <c r="D1006" s="1">
        <f>BILANCA!E28</f>
        <v>314747.32</v>
      </c>
      <c r="E1006" s="1">
        <v>0</v>
      </c>
      <c r="F1006" s="1">
        <v>0</v>
      </c>
      <c r="G1006" s="2">
        <f t="shared" si="32"/>
        <v>21180.995779999997</v>
      </c>
      <c r="H1006" s="2">
        <f t="shared" si="31"/>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6571.9700000000012</v>
      </c>
      <c r="D1007" s="1">
        <f>BILANCA!E29</f>
        <v>3285.9799999999959</v>
      </c>
      <c r="E1007" s="1">
        <v>0</v>
      </c>
      <c r="F1007" s="1">
        <v>0</v>
      </c>
      <c r="G1007" s="2">
        <f t="shared" si="32"/>
        <v>315.45431999999983</v>
      </c>
      <c r="H1007" s="2">
        <f t="shared" si="31"/>
        <v>5.0000000002910383E-2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78430.759999999995</v>
      </c>
      <c r="D1008" s="1">
        <f>BILANCA!E30</f>
        <v>78430.759999999995</v>
      </c>
      <c r="E1008" s="1">
        <v>0</v>
      </c>
      <c r="F1008" s="1">
        <v>0</v>
      </c>
      <c r="G1008" s="2">
        <f t="shared" si="32"/>
        <v>5882.3069999999998</v>
      </c>
      <c r="H1008" s="2">
        <f t="shared" si="31"/>
        <v>0.48000000001047738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71858.789999999994</v>
      </c>
      <c r="D1012" s="1">
        <f>BILANCA!E34</f>
        <v>75144.78</v>
      </c>
      <c r="E1012" s="1">
        <v>0</v>
      </c>
      <c r="F1012" s="1">
        <v>0</v>
      </c>
      <c r="G1012" s="2">
        <f t="shared" si="32"/>
        <v>6442.3021499999995</v>
      </c>
      <c r="H1012" s="2">
        <f t="shared" si="31"/>
        <v>0.430000000007567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9880.23</v>
      </c>
      <c r="D1013" s="1">
        <f>BILANCA!E35</f>
        <v>9880.23</v>
      </c>
      <c r="E1013" s="1">
        <v>0</v>
      </c>
      <c r="F1013" s="1">
        <v>0</v>
      </c>
      <c r="G1013" s="2">
        <f t="shared" si="32"/>
        <v>889.22069999999985</v>
      </c>
      <c r="H1013" s="2">
        <f t="shared" si="31"/>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9880.23</v>
      </c>
      <c r="D1015" s="1">
        <f>BILANCA!E37</f>
        <v>9880.23</v>
      </c>
      <c r="E1015" s="1">
        <v>0</v>
      </c>
      <c r="F1015" s="1">
        <v>0</v>
      </c>
      <c r="G1015" s="2">
        <f t="shared" si="32"/>
        <v>948.50207999999998</v>
      </c>
      <c r="H1015" s="2">
        <f t="shared" si="31"/>
        <v>0.45999999999912689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118810</v>
      </c>
      <c r="D1023" s="1">
        <f>BILANCA!E45</f>
        <v>88814.189999999944</v>
      </c>
      <c r="E1023" s="1">
        <v>0</v>
      </c>
      <c r="F1023" s="1">
        <v>0</v>
      </c>
      <c r="G1023" s="2">
        <f t="shared" si="32"/>
        <v>11857.535199999997</v>
      </c>
      <c r="H1023" s="2">
        <f t="shared" si="31"/>
        <v>0.18999999994412065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951823.85</v>
      </c>
      <c r="D1025" s="1">
        <f>BILANCA!E47</f>
        <v>979101.35</v>
      </c>
      <c r="E1025" s="1">
        <v>0</v>
      </c>
      <c r="F1025" s="1">
        <v>0</v>
      </c>
      <c r="G1025" s="2">
        <f t="shared" si="32"/>
        <v>122221.1151</v>
      </c>
      <c r="H1025" s="2">
        <f t="shared" si="31"/>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833013.85</v>
      </c>
      <c r="D1028" s="1">
        <f>BILANCA!E50</f>
        <v>890287.16</v>
      </c>
      <c r="E1028" s="1">
        <v>0</v>
      </c>
      <c r="F1028" s="1">
        <v>0</v>
      </c>
      <c r="G1028" s="2">
        <f t="shared" si="32"/>
        <v>117611.46765000001</v>
      </c>
      <c r="H1028" s="2">
        <f t="shared" si="33"/>
        <v>0.31000000005587935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18052.46</v>
      </c>
      <c r="D1032" s="1">
        <f>BILANCA!E54</f>
        <v>18507.34</v>
      </c>
      <c r="E1032" s="1">
        <v>0</v>
      </c>
      <c r="F1032" s="1">
        <v>0</v>
      </c>
      <c r="G1032" s="2">
        <f t="shared" si="32"/>
        <v>2698.2898599999999</v>
      </c>
      <c r="H1032" s="2">
        <f t="shared" si="33"/>
        <v>0.7999999999992724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18052.46</v>
      </c>
      <c r="D1033" s="1">
        <f>BILANCA!E55</f>
        <v>18507.34</v>
      </c>
      <c r="E1033" s="1">
        <v>0</v>
      </c>
      <c r="F1033" s="1">
        <v>0</v>
      </c>
      <c r="G1033" s="2">
        <f t="shared" si="32"/>
        <v>2753.357</v>
      </c>
      <c r="H1033" s="2">
        <f t="shared" si="33"/>
        <v>0.7999999999992724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313414.57999999996</v>
      </c>
      <c r="D1046" s="1">
        <f>BILANCA!E68</f>
        <v>506290.52</v>
      </c>
      <c r="E1046" s="1">
        <v>0</v>
      </c>
      <c r="F1046" s="1">
        <v>0</v>
      </c>
      <c r="G1046" s="2">
        <f t="shared" si="32"/>
        <v>83537.724060000008</v>
      </c>
      <c r="H1046" s="2">
        <f t="shared" si="33"/>
        <v>0.90000000002328306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14262.33</v>
      </c>
      <c r="D1056" s="1">
        <f>BILANCA!E78</f>
        <v>4774.88</v>
      </c>
      <c r="E1056" s="1">
        <v>0</v>
      </c>
      <c r="F1056" s="1">
        <v>0</v>
      </c>
      <c r="G1056" s="2">
        <f t="shared" si="34"/>
        <v>1738.2825699999999</v>
      </c>
      <c r="H1056" s="2">
        <f t="shared" si="33"/>
        <v>0.4499999999998181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1854.95</v>
      </c>
      <c r="D1062" s="1">
        <f>BILANCA!E84</f>
        <v>1983.75</v>
      </c>
      <c r="E1062" s="1">
        <v>0</v>
      </c>
      <c r="F1062" s="1">
        <v>0</v>
      </c>
      <c r="G1062" s="2">
        <f t="shared" si="34"/>
        <v>459.97355000000005</v>
      </c>
      <c r="H1062" s="2">
        <f t="shared" si="33"/>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12407.38</v>
      </c>
      <c r="D1064" s="1">
        <f>BILANCA!E86</f>
        <v>2791.13</v>
      </c>
      <c r="E1064" s="1">
        <v>0</v>
      </c>
      <c r="F1064" s="1">
        <v>0</v>
      </c>
      <c r="G1064" s="2">
        <f t="shared" si="34"/>
        <v>1457.16084</v>
      </c>
      <c r="H1064" s="2">
        <f t="shared" si="33"/>
        <v>0.50999999999930878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143186.63</v>
      </c>
      <c r="D1124" s="1">
        <f>BILANCA!E146</f>
        <v>286625.65000000002</v>
      </c>
      <c r="E1124" s="1">
        <v>0</v>
      </c>
      <c r="F1124" s="1">
        <v>0</v>
      </c>
      <c r="G1124" s="2">
        <f t="shared" si="36"/>
        <v>101017.74813000001</v>
      </c>
      <c r="H1124" s="2">
        <f t="shared" si="35"/>
        <v>0.71999999997206032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15100</v>
      </c>
      <c r="E1138" s="1">
        <v>0</v>
      </c>
      <c r="F1138" s="1">
        <v>0</v>
      </c>
      <c r="G1138" s="2">
        <f t="shared" si="36"/>
        <v>4681</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143186.63</v>
      </c>
      <c r="D1139" s="1">
        <f>BILANCA!E161</f>
        <v>271525.65000000002</v>
      </c>
      <c r="E1139" s="1">
        <v>0</v>
      </c>
      <c r="F1139" s="1">
        <v>0</v>
      </c>
      <c r="G1139" s="2">
        <f t="shared" si="36"/>
        <v>107053.11708</v>
      </c>
      <c r="H1139" s="2">
        <f t="shared" si="35"/>
        <v>0.71999999997206032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155965.62</v>
      </c>
      <c r="D1148" s="1">
        <f>BILANCA!E170</f>
        <v>214889.99</v>
      </c>
      <c r="E1148" s="1">
        <v>0</v>
      </c>
      <c r="F1148" s="1">
        <v>0</v>
      </c>
      <c r="G1148" s="2">
        <f t="shared" si="36"/>
        <v>96648.024000000005</v>
      </c>
      <c r="H1148" s="2">
        <f t="shared" si="35"/>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7069.66</v>
      </c>
      <c r="E1149" s="1">
        <v>0</v>
      </c>
      <c r="F1149" s="1">
        <v>0</v>
      </c>
      <c r="G1149" s="2">
        <f t="shared" si="36"/>
        <v>2347.1271200000001</v>
      </c>
      <c r="H1149" s="2">
        <f t="shared" si="35"/>
        <v>0.34000000000014552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155965.62</v>
      </c>
      <c r="D1151" s="1">
        <f>BILANCA!E173</f>
        <v>207820.33</v>
      </c>
      <c r="E1151" s="1">
        <v>0</v>
      </c>
      <c r="F1151" s="1">
        <v>0</v>
      </c>
      <c r="G1151" s="2">
        <f t="shared" si="36"/>
        <v>96029.855039999995</v>
      </c>
      <c r="H1151" s="2">
        <f t="shared" si="35"/>
        <v>0.70999999999185093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505267.22</v>
      </c>
      <c r="D1152" s="1">
        <f>BILANCA!E175</f>
        <v>678643.78</v>
      </c>
      <c r="E1152" s="1">
        <v>0</v>
      </c>
      <c r="F1152" s="1">
        <v>0</v>
      </c>
      <c r="G1152" s="2">
        <f t="shared" si="36"/>
        <v>314771.75782000006</v>
      </c>
      <c r="H1152" s="2">
        <f t="shared" si="35"/>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170227.94999999998</v>
      </c>
      <c r="D1153" s="1">
        <f>BILANCA!E176</f>
        <v>241290.21</v>
      </c>
      <c r="E1153" s="1">
        <v>0</v>
      </c>
      <c r="F1153" s="1">
        <v>0</v>
      </c>
      <c r="G1153" s="2">
        <f t="shared" si="36"/>
        <v>110977.42290000001</v>
      </c>
      <c r="H1153" s="2">
        <f t="shared" si="35"/>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170227.94999999998</v>
      </c>
      <c r="D1154" s="1">
        <f>BILANCA!E177</f>
        <v>239341.27</v>
      </c>
      <c r="E1154" s="1">
        <v>0</v>
      </c>
      <c r="F1154" s="1">
        <v>0</v>
      </c>
      <c r="G1154" s="2">
        <f t="shared" si="36"/>
        <v>110963.69379</v>
      </c>
      <c r="H1154" s="2">
        <f t="shared" ref="H1154:H1217" si="37">ABS(C1154-ROUND(C1154,0))+ABS(D1154-ROUND(D1154,0))</f>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148914.35999999999</v>
      </c>
      <c r="D1155" s="1">
        <f>BILANCA!E178</f>
        <v>207820.33</v>
      </c>
      <c r="E1155" s="1">
        <v>0</v>
      </c>
      <c r="F1155" s="1">
        <v>0</v>
      </c>
      <c r="G1155" s="2">
        <f t="shared" si="36"/>
        <v>97103.463439999978</v>
      </c>
      <c r="H1155" s="2">
        <f t="shared" si="37"/>
        <v>0.68999999997322448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7051.26</v>
      </c>
      <c r="D1156" s="1">
        <f>BILANCA!E179</f>
        <v>21746.06</v>
      </c>
      <c r="E1156" s="1">
        <v>0</v>
      </c>
      <c r="F1156" s="1">
        <v>0</v>
      </c>
      <c r="G1156" s="2">
        <f t="shared" si="36"/>
        <v>8744.0047400000003</v>
      </c>
      <c r="H1156" s="2">
        <f t="shared" si="37"/>
        <v>0.32000000000152795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14262.33</v>
      </c>
      <c r="D1165" s="1">
        <f>BILANCA!E188</f>
        <v>9774.8799999999992</v>
      </c>
      <c r="E1165" s="1">
        <v>0</v>
      </c>
      <c r="F1165" s="1">
        <v>0</v>
      </c>
      <c r="G1165" s="2">
        <f t="shared" si="36"/>
        <v>6153.8003799999997</v>
      </c>
      <c r="H1165" s="2">
        <f t="shared" si="37"/>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1948.94</v>
      </c>
      <c r="E1166" s="1">
        <v>0</v>
      </c>
      <c r="F1166" s="1">
        <v>0</v>
      </c>
      <c r="G1166" s="2">
        <f t="shared" si="36"/>
        <v>713.31204000000002</v>
      </c>
      <c r="H1166" s="2">
        <f t="shared" si="37"/>
        <v>5.999999999994543E-2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335039.27</v>
      </c>
      <c r="D1214" s="1">
        <f>BILANCA!E237</f>
        <v>437353.57</v>
      </c>
      <c r="E1214" s="1">
        <v>0</v>
      </c>
      <c r="F1214" s="1">
        <v>0</v>
      </c>
      <c r="G1214" s="2">
        <f t="shared" si="38"/>
        <v>279451.42071000003</v>
      </c>
      <c r="H1214" s="2">
        <f t="shared" si="37"/>
        <v>0.70000000001164153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191852.64</v>
      </c>
      <c r="D1215" s="1">
        <f>BILANCA!E238</f>
        <v>172353.26</v>
      </c>
      <c r="E1215" s="1">
        <v>0</v>
      </c>
      <c r="F1215" s="1">
        <v>0</v>
      </c>
      <c r="G1215" s="2">
        <f t="shared" si="38"/>
        <v>124481.72512000002</v>
      </c>
      <c r="H1215" s="2">
        <f t="shared" si="37"/>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191852.64</v>
      </c>
      <c r="D1216" s="1">
        <f>BILANCA!E239</f>
        <v>172353.26</v>
      </c>
      <c r="E1216" s="1">
        <v>0</v>
      </c>
      <c r="F1216" s="1">
        <v>0</v>
      </c>
      <c r="G1216" s="2">
        <f t="shared" si="38"/>
        <v>125018.28428000001</v>
      </c>
      <c r="H1216" s="2">
        <f t="shared" si="37"/>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191852.64</v>
      </c>
      <c r="D1217" s="1">
        <f>BILANCA!E240</f>
        <v>172353.26</v>
      </c>
      <c r="E1217" s="1">
        <v>0</v>
      </c>
      <c r="F1217" s="1">
        <v>0</v>
      </c>
      <c r="G1217" s="2">
        <f t="shared" si="38"/>
        <v>125554.84344000001</v>
      </c>
      <c r="H1217" s="2">
        <f t="shared" si="37"/>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143186.63</v>
      </c>
      <c r="D1222" s="1">
        <f>BILANCA!E245</f>
        <v>249900.31</v>
      </c>
      <c r="E1222" s="1">
        <v>0</v>
      </c>
      <c r="F1222" s="1">
        <v>0</v>
      </c>
      <c r="G1222" s="2">
        <f t="shared" si="38"/>
        <v>153673.95275</v>
      </c>
      <c r="H1222" s="2">
        <f t="shared" si="39"/>
        <v>0.67999999999301508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143186.63</v>
      </c>
      <c r="D1223" s="1">
        <f>BILANCA!E246</f>
        <v>249900.31</v>
      </c>
      <c r="E1223" s="1">
        <v>0</v>
      </c>
      <c r="F1223" s="1">
        <v>0</v>
      </c>
      <c r="G1223" s="2">
        <f t="shared" si="38"/>
        <v>154316.94</v>
      </c>
      <c r="H1223" s="2">
        <f t="shared" si="39"/>
        <v>0.67999999999301508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143186.63</v>
      </c>
      <c r="D1224" s="1">
        <f>BILANCA!E247</f>
        <v>249900.31</v>
      </c>
      <c r="E1224" s="1">
        <v>0</v>
      </c>
      <c r="F1224" s="1">
        <v>0</v>
      </c>
      <c r="G1224" s="2">
        <f t="shared" si="38"/>
        <v>154959.92725000001</v>
      </c>
      <c r="H1224" s="2">
        <f t="shared" si="39"/>
        <v>0.67999999999301508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15100</v>
      </c>
      <c r="E1232" s="1">
        <v>0</v>
      </c>
      <c r="F1232" s="1">
        <v>0</v>
      </c>
      <c r="G1232" s="2">
        <f t="shared" si="38"/>
        <v>7519.8</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143186.63</v>
      </c>
      <c r="D1241" s="1">
        <f>BILANCA!E265</f>
        <v>286625.65000000002</v>
      </c>
      <c r="E1241" s="1">
        <v>0</v>
      </c>
      <c r="F1241" s="1">
        <v>0</v>
      </c>
      <c r="G1241" s="2">
        <f t="shared" si="40"/>
        <v>184840.98594000001</v>
      </c>
      <c r="H1241" s="2">
        <f t="shared" si="39"/>
        <v>0.71999999997206032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12407.38</v>
      </c>
      <c r="D1244" s="1">
        <f>BILANCA!E268</f>
        <v>2791.13</v>
      </c>
      <c r="E1244" s="1">
        <v>0</v>
      </c>
      <c r="F1244" s="1">
        <v>0</v>
      </c>
      <c r="G1244" s="2">
        <f t="shared" si="40"/>
        <v>4695.2960400000002</v>
      </c>
      <c r="H1244" s="2">
        <f t="shared" si="39"/>
        <v>0.50999999999930878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143186.63</v>
      </c>
      <c r="D1262" s="1">
        <f>BILANCA!E286</f>
        <v>271525.65000000002</v>
      </c>
      <c r="E1262" s="1">
        <v>0</v>
      </c>
      <c r="F1262" s="1">
        <v>0</v>
      </c>
      <c r="G1262" s="2">
        <f t="shared" si="40"/>
        <v>191460.38247000004</v>
      </c>
      <c r="H1262" s="2">
        <f t="shared" si="39"/>
        <v>0.71999999997206032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4190.55</v>
      </c>
      <c r="E1263" s="1">
        <v>0</v>
      </c>
      <c r="F1263" s="1">
        <v>0</v>
      </c>
      <c r="G1263" s="2">
        <f t="shared" si="40"/>
        <v>2346.7080000000005</v>
      </c>
      <c r="H1263" s="2">
        <f t="shared" si="39"/>
        <v>0.4499999999998181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170227.95</v>
      </c>
      <c r="D1264" s="1">
        <f>BILANCA!E288</f>
        <v>235150.72</v>
      </c>
      <c r="E1264" s="1">
        <v>0</v>
      </c>
      <c r="F1264" s="1">
        <v>0</v>
      </c>
      <c r="G1264" s="2">
        <f t="shared" si="40"/>
        <v>179988.75859000001</v>
      </c>
      <c r="H1264" s="2">
        <f t="shared" si="39"/>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1948.94</v>
      </c>
      <c r="E1266" s="1">
        <v>0</v>
      </c>
      <c r="F1266" s="1">
        <v>0</v>
      </c>
      <c r="G1266" s="2">
        <f t="shared" si="40"/>
        <v>1103.10004</v>
      </c>
      <c r="H1266" s="2">
        <f t="shared" si="39"/>
        <v>5.999999999994543E-2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5000</v>
      </c>
      <c r="E1273" s="1">
        <v>0</v>
      </c>
      <c r="F1273" s="1">
        <v>0</v>
      </c>
      <c r="G1273" s="2">
        <f t="shared" si="40"/>
        <v>2900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12407.38</v>
      </c>
      <c r="D1274" s="1">
        <f>BILANCA!E298</f>
        <v>2791.13</v>
      </c>
      <c r="E1274" s="1">
        <v>0</v>
      </c>
      <c r="F1274" s="1">
        <v>0</v>
      </c>
      <c r="G1274" s="2">
        <f t="shared" si="40"/>
        <v>5234.98524</v>
      </c>
      <c r="H1274" s="2">
        <f t="shared" si="39"/>
        <v>0.50999999999930878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128.80000000000001</v>
      </c>
      <c r="E1278" s="1">
        <v>0</v>
      </c>
      <c r="F1278" s="1">
        <v>0</v>
      </c>
      <c r="G1278" s="2">
        <f t="shared" si="40"/>
        <v>75.992000000000004</v>
      </c>
      <c r="H1278" s="2">
        <f t="shared" si="39"/>
        <v>0.19999999999998863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2996476.43</v>
      </c>
      <c r="D1408" s="1">
        <f>'RAS-funkcijski'!E114</f>
        <v>4489694.07</v>
      </c>
      <c r="E1408" s="1">
        <v>0</v>
      </c>
      <c r="F1408" s="1">
        <v>0</v>
      </c>
      <c r="G1408" s="2">
        <f t="shared" si="44"/>
        <v>1317345.1027000002</v>
      </c>
      <c r="H1408" s="2">
        <f t="shared" si="43"/>
        <v>0.50000000046566129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2996476.43</v>
      </c>
      <c r="D1422" s="1">
        <f>'RAS-funkcijski'!E128</f>
        <v>4489694.07</v>
      </c>
      <c r="E1422" s="1">
        <v>0</v>
      </c>
      <c r="F1422" s="1">
        <v>0</v>
      </c>
      <c r="G1422" s="2">
        <f t="shared" si="44"/>
        <v>1485007.2066800003</v>
      </c>
      <c r="H1422" s="2">
        <f t="shared" si="45"/>
        <v>0.50000000046566129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2996476.43</v>
      </c>
      <c r="D1435" s="13">
        <f>'RAS-funkcijski'!E141</f>
        <v>4489694.07</v>
      </c>
      <c r="E1435" s="13">
        <v>0</v>
      </c>
      <c r="F1435" s="13">
        <v>0</v>
      </c>
      <c r="G1435" s="14">
        <f t="shared" si="46"/>
        <v>1640693.4460900002</v>
      </c>
      <c r="H1435" s="14">
        <f t="shared" si="45"/>
        <v>0.50000000046566129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170227.95</v>
      </c>
      <c r="D1480" s="6"/>
      <c r="E1480" s="6">
        <v>0</v>
      </c>
      <c r="F1480" s="6">
        <v>0</v>
      </c>
      <c r="G1480" s="7">
        <f t="shared" ref="G1480:G1511" si="52">B1480/1000*C1480</f>
        <v>170.22795000000002</v>
      </c>
      <c r="H1480" s="7">
        <f t="shared" ref="H1480:H1511" si="53">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4578973.3</v>
      </c>
      <c r="D1481" s="1">
        <v>0</v>
      </c>
      <c r="E1481" s="1">
        <v>0</v>
      </c>
      <c r="F1481" s="1">
        <v>0</v>
      </c>
      <c r="G1481" s="2">
        <f t="shared" si="52"/>
        <v>9157.9465999999993</v>
      </c>
      <c r="H1481" s="2">
        <f t="shared" si="53"/>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128.80000000000001</v>
      </c>
      <c r="D1482" s="1">
        <v>0</v>
      </c>
      <c r="E1482" s="1">
        <v>0</v>
      </c>
      <c r="F1482" s="1">
        <v>0</v>
      </c>
      <c r="G1482" s="2">
        <f t="shared" si="52"/>
        <v>0.38640000000000002</v>
      </c>
      <c r="H1482" s="2">
        <f t="shared" si="53"/>
        <v>0.19999999999998863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4511402.68</v>
      </c>
      <c r="D1483" s="1">
        <v>0</v>
      </c>
      <c r="E1483" s="1">
        <v>0</v>
      </c>
      <c r="F1483" s="1">
        <v>0</v>
      </c>
      <c r="G1483" s="2">
        <f t="shared" si="52"/>
        <v>18045.610720000001</v>
      </c>
      <c r="H1483" s="2">
        <f t="shared" si="53"/>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2474493.41</v>
      </c>
      <c r="D1484" s="1">
        <v>0</v>
      </c>
      <c r="E1484" s="1">
        <v>0</v>
      </c>
      <c r="F1484" s="1">
        <v>0</v>
      </c>
      <c r="G1484" s="2">
        <f t="shared" si="52"/>
        <v>12372.467050000001</v>
      </c>
      <c r="H1484" s="2">
        <f t="shared" si="53"/>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2014328.85</v>
      </c>
      <c r="D1485" s="1">
        <v>0</v>
      </c>
      <c r="E1485" s="1">
        <v>0</v>
      </c>
      <c r="F1485" s="1">
        <v>0</v>
      </c>
      <c r="G1485" s="2">
        <f t="shared" si="52"/>
        <v>12085.973100000001</v>
      </c>
      <c r="H1485" s="2">
        <f t="shared" si="53"/>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31.79</v>
      </c>
      <c r="D1486" s="1">
        <v>0</v>
      </c>
      <c r="E1486" s="1">
        <v>0</v>
      </c>
      <c r="F1486" s="1">
        <v>0</v>
      </c>
      <c r="G1486" s="2">
        <f t="shared" si="52"/>
        <v>0.22253000000000001</v>
      </c>
      <c r="H1486" s="2">
        <f t="shared" si="53"/>
        <v>0.21000000000000085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22548.63</v>
      </c>
      <c r="D1491" s="1">
        <v>0</v>
      </c>
      <c r="E1491" s="1">
        <v>0</v>
      </c>
      <c r="F1491" s="1">
        <v>0</v>
      </c>
      <c r="G1491" s="2">
        <f t="shared" si="52"/>
        <v>270.58356000000003</v>
      </c>
      <c r="H1491" s="2">
        <f t="shared" si="53"/>
        <v>0.36999999999898137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67441.820000000007</v>
      </c>
      <c r="D1492" s="1">
        <v>0</v>
      </c>
      <c r="E1492" s="1">
        <v>0</v>
      </c>
      <c r="F1492" s="1">
        <v>0</v>
      </c>
      <c r="G1492" s="2">
        <f t="shared" si="52"/>
        <v>876.74366000000009</v>
      </c>
      <c r="H1492" s="2">
        <f t="shared" si="53"/>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4507911.04</v>
      </c>
      <c r="D1499" s="1">
        <v>0</v>
      </c>
      <c r="E1499" s="1">
        <v>0</v>
      </c>
      <c r="F1499" s="1">
        <v>0</v>
      </c>
      <c r="G1499" s="2">
        <f t="shared" si="52"/>
        <v>90158.220799999996</v>
      </c>
      <c r="H1499" s="2">
        <f t="shared" si="53"/>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4442418.16</v>
      </c>
      <c r="D1501" s="1">
        <v>0</v>
      </c>
      <c r="E1501" s="1">
        <v>0</v>
      </c>
      <c r="F1501" s="1">
        <v>0</v>
      </c>
      <c r="G1501" s="2">
        <f t="shared" si="52"/>
        <v>97733.199519999995</v>
      </c>
      <c r="H1501" s="2">
        <f t="shared" si="53"/>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2415587.44</v>
      </c>
      <c r="D1502" s="1">
        <v>0</v>
      </c>
      <c r="E1502" s="1">
        <v>0</v>
      </c>
      <c r="F1502" s="1">
        <v>0</v>
      </c>
      <c r="G1502" s="2">
        <f t="shared" si="52"/>
        <v>55558.511119999996</v>
      </c>
      <c r="H1502" s="2">
        <f t="shared" si="53"/>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1999634.05</v>
      </c>
      <c r="D1503" s="1">
        <v>0</v>
      </c>
      <c r="E1503" s="1">
        <v>0</v>
      </c>
      <c r="F1503" s="1">
        <v>0</v>
      </c>
      <c r="G1503" s="2">
        <f t="shared" si="52"/>
        <v>47991.217199999999</v>
      </c>
      <c r="H1503" s="2">
        <f t="shared" si="53"/>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31.79</v>
      </c>
      <c r="D1504" s="1">
        <v>0</v>
      </c>
      <c r="E1504" s="1">
        <v>0</v>
      </c>
      <c r="F1504" s="1">
        <v>0</v>
      </c>
      <c r="G1504" s="2">
        <f t="shared" si="52"/>
        <v>0.79475000000000007</v>
      </c>
      <c r="H1504" s="2">
        <f t="shared" si="53"/>
        <v>0.21000000000000085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27164.880000000001</v>
      </c>
      <c r="D1509" s="1">
        <v>0</v>
      </c>
      <c r="E1509" s="1">
        <v>0</v>
      </c>
      <c r="F1509" s="1">
        <v>0</v>
      </c>
      <c r="G1509" s="2">
        <f t="shared" si="52"/>
        <v>814.94640000000004</v>
      </c>
      <c r="H1509" s="2">
        <f t="shared" si="53"/>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65492.88</v>
      </c>
      <c r="D1510" s="1">
        <v>0</v>
      </c>
      <c r="E1510" s="1">
        <v>0</v>
      </c>
      <c r="F1510" s="1">
        <v>0</v>
      </c>
      <c r="G1510" s="2">
        <f t="shared" si="52"/>
        <v>2030.27928</v>
      </c>
      <c r="H1510" s="2">
        <f t="shared" si="53"/>
        <v>0.12000000000261934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241290.20999999996</v>
      </c>
      <c r="D1517" s="1">
        <v>0</v>
      </c>
      <c r="E1517" s="1">
        <v>0</v>
      </c>
      <c r="F1517" s="1">
        <v>0</v>
      </c>
      <c r="G1517" s="2">
        <f t="shared" si="54"/>
        <v>9169.0279799999989</v>
      </c>
      <c r="H1517" s="2">
        <f t="shared" si="5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4190.55</v>
      </c>
      <c r="D1518" s="1">
        <v>0</v>
      </c>
      <c r="E1518" s="1">
        <v>0</v>
      </c>
      <c r="F1518" s="1">
        <v>0</v>
      </c>
      <c r="G1518" s="2">
        <f t="shared" si="54"/>
        <v>163.43145000000001</v>
      </c>
      <c r="H1518" s="2">
        <f t="shared" si="55"/>
        <v>0.4499999999998181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4190.55</v>
      </c>
      <c r="D1524" s="1">
        <v>0</v>
      </c>
      <c r="E1524" s="1">
        <v>0</v>
      </c>
      <c r="F1524" s="1">
        <v>0</v>
      </c>
      <c r="G1524" s="2">
        <f t="shared" si="54"/>
        <v>188.57474999999999</v>
      </c>
      <c r="H1524" s="2">
        <f t="shared" si="55"/>
        <v>0.4499999999998181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4190.55</v>
      </c>
      <c r="D1530" s="1">
        <v>0</v>
      </c>
      <c r="E1530" s="1">
        <v>0</v>
      </c>
      <c r="F1530" s="1">
        <v>0</v>
      </c>
      <c r="G1530" s="2">
        <f t="shared" si="54"/>
        <v>213.71805000000001</v>
      </c>
      <c r="H1530" s="2">
        <f t="shared" si="55"/>
        <v>0.4499999999998181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4175.05</v>
      </c>
      <c r="D1531" s="1">
        <v>0</v>
      </c>
      <c r="E1531" s="1">
        <v>0</v>
      </c>
      <c r="F1531" s="1">
        <v>0</v>
      </c>
      <c r="G1531" s="2">
        <f t="shared" si="54"/>
        <v>217.1026</v>
      </c>
      <c r="H1531" s="2">
        <f t="shared" si="55"/>
        <v>5.0000000000181899E-2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15.5</v>
      </c>
      <c r="D1532" s="1">
        <v>0</v>
      </c>
      <c r="E1532" s="1">
        <v>0</v>
      </c>
      <c r="F1532" s="1">
        <v>0</v>
      </c>
      <c r="G1532" s="2">
        <f t="shared" si="54"/>
        <v>0.82150000000000001</v>
      </c>
      <c r="H1532" s="2">
        <f t="shared" si="5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237099.66</v>
      </c>
      <c r="D1576" s="1">
        <v>0</v>
      </c>
      <c r="E1576" s="1">
        <v>0</v>
      </c>
      <c r="F1576" s="1">
        <v>0</v>
      </c>
      <c r="G1576" s="2">
        <f t="shared" si="56"/>
        <v>22998.667020000001</v>
      </c>
      <c r="H1576" s="2">
        <f t="shared" si="57"/>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128.80000000000001</v>
      </c>
      <c r="D1577" s="1">
        <v>0</v>
      </c>
      <c r="E1577" s="1">
        <v>0</v>
      </c>
      <c r="F1577" s="1">
        <v>0</v>
      </c>
      <c r="G1577" s="2">
        <f t="shared" si="56"/>
        <v>12.622400000000001</v>
      </c>
      <c r="H1577" s="2">
        <f t="shared" si="57"/>
        <v>0.19999999999998863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235021.92</v>
      </c>
      <c r="D1578" s="1">
        <v>0</v>
      </c>
      <c r="E1578" s="1">
        <v>0</v>
      </c>
      <c r="F1578" s="1">
        <v>0</v>
      </c>
      <c r="G1578" s="2">
        <f t="shared" si="56"/>
        <v>23267.170080000004</v>
      </c>
      <c r="H1578" s="2">
        <f t="shared" si="57"/>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1948.94</v>
      </c>
      <c r="D1579" s="1">
        <v>0</v>
      </c>
      <c r="E1579" s="1">
        <v>0</v>
      </c>
      <c r="F1579" s="1">
        <v>0</v>
      </c>
      <c r="G1579" s="2">
        <f t="shared" si="56"/>
        <v>194.89400000000001</v>
      </c>
      <c r="H1579" s="2">
        <f t="shared" si="57"/>
        <v>5.999999999994543E-2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38487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3032825.73</v>
      </c>
      <c r="I16" s="170">
        <f>'PR-RAS'!E6</f>
        <v>4596407.75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2939494.64</v>
      </c>
      <c r="I17" s="170">
        <f>'PR-RAS'!E151</f>
        <v>4422252.25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143186.62999999983</v>
      </c>
      <c r="I18" s="170">
        <f>'PR-RAS'!E645</f>
        <v>249900.30999999971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191852.64</v>
      </c>
      <c r="I20" s="173">
        <f>BILANCA!E7</f>
        <v>172353.25999999992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313414.57999999996</v>
      </c>
      <c r="I21" s="175">
        <f>BILANCA!E68</f>
        <v>506290.52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170227.94999999998</v>
      </c>
      <c r="I22" s="175">
        <f>BILANCA!E176</f>
        <v>241290.21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335039.27</v>
      </c>
      <c r="I23" s="177">
        <f>BILANCA!E237</f>
        <v>437353.57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2996476.43</v>
      </c>
      <c r="I27" s="175">
        <f>'RAS-funkcijski'!E114</f>
        <v>4489694.07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2996476.43</v>
      </c>
      <c r="I28" s="179">
        <f>'RAS-funkcijski'!E141</f>
        <v>4489694.07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170227.95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241290.20999999996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4190.55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237099.66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06" zoomScaleNormal="100" workbookViewId="0">
      <selection activeCell="F57" sqref="F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3032825.73</v>
      </c>
      <c r="E6" s="51">
        <f>E7+E44+E50+E82+E106+E124+E133+E139</f>
        <v>4596407.75</v>
      </c>
      <c r="F6" s="52">
        <f t="shared" ref="F6:F69" si="0">IF(D6&lt;&gt;0,IF(E6/D6&gt;=100,"&gt;&gt;100",E6/D6*100),"-")</f>
        <v>151.55528735243223</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62673.89</v>
      </c>
      <c r="E50" s="51">
        <f>E51+E54+E59+E62+E65+E68+E71+E74+E77</f>
        <v>240579.19</v>
      </c>
      <c r="F50" s="52">
        <f t="shared" si="0"/>
        <v>383.85871692342698</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62673.89</v>
      </c>
      <c r="E54" s="51">
        <f>SUM(E55:E58)</f>
        <v>240579.19</v>
      </c>
      <c r="F54" s="52">
        <f t="shared" si="0"/>
        <v>383.85871692342698</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62673.89</v>
      </c>
      <c r="E57" s="242">
        <v>232539.19</v>
      </c>
      <c r="F57" s="52">
        <f t="shared" si="0"/>
        <v>371.03040835665382</v>
      </c>
    </row>
    <row r="58" spans="1:6" ht="12.75" customHeight="1" x14ac:dyDescent="0.2">
      <c r="A58" s="53">
        <v>6324</v>
      </c>
      <c r="B58" s="86" t="s">
        <v>162</v>
      </c>
      <c r="C58" s="50" t="s">
        <v>163</v>
      </c>
      <c r="D58" s="242">
        <v>0</v>
      </c>
      <c r="E58" s="242">
        <v>8040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63358.28</v>
      </c>
      <c r="E106" s="51">
        <f>E107+E112+E120</f>
        <v>70072.259999999995</v>
      </c>
      <c r="F106" s="52">
        <f t="shared" si="1"/>
        <v>110.59684701036707</v>
      </c>
    </row>
    <row r="107" spans="1:6" ht="12.75" customHeight="1" x14ac:dyDescent="0.2">
      <c r="A107" s="53">
        <v>651</v>
      </c>
      <c r="B107" s="85" t="s">
        <v>260</v>
      </c>
      <c r="C107" s="50" t="s">
        <v>261</v>
      </c>
      <c r="D107" s="51">
        <f>SUM(D108:D111)</f>
        <v>63358.28</v>
      </c>
      <c r="E107" s="51">
        <f>SUM(E108:E111)</f>
        <v>70072.259999999995</v>
      </c>
      <c r="F107" s="52">
        <f t="shared" si="1"/>
        <v>110.59684701036707</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63358.28</v>
      </c>
      <c r="E111" s="242">
        <v>70072.259999999995</v>
      </c>
      <c r="F111" s="52">
        <f t="shared" si="1"/>
        <v>110.59684701036707</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44763.91</v>
      </c>
      <c r="F124" s="52" t="str">
        <f t="shared" si="1"/>
        <v>-</v>
      </c>
    </row>
    <row r="125" spans="1:6" ht="12.75" customHeight="1" x14ac:dyDescent="0.2">
      <c r="A125" s="53">
        <v>661</v>
      </c>
      <c r="B125" s="86" t="s">
        <v>296</v>
      </c>
      <c r="C125" s="50" t="s">
        <v>297</v>
      </c>
      <c r="D125" s="51">
        <f>SUM(D126:D127)</f>
        <v>0</v>
      </c>
      <c r="E125" s="51">
        <f>SUM(E126:E127)</f>
        <v>44763.91</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44763.91</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2906793.56</v>
      </c>
      <c r="E133" s="51">
        <f>E134+E138</f>
        <v>4240992.3899999997</v>
      </c>
      <c r="F133" s="52">
        <f t="shared" si="1"/>
        <v>145.89933211493698</v>
      </c>
    </row>
    <row r="134" spans="1:6" ht="24" x14ac:dyDescent="0.2">
      <c r="A134" s="53">
        <v>671</v>
      </c>
      <c r="B134" s="232" t="s">
        <v>314</v>
      </c>
      <c r="C134" s="50" t="s">
        <v>315</v>
      </c>
      <c r="D134" s="51">
        <f>SUM(D135:D137)</f>
        <v>2906793.56</v>
      </c>
      <c r="E134" s="51">
        <f>SUM(E135:E137)</f>
        <v>4240992.3899999997</v>
      </c>
      <c r="F134" s="52">
        <f t="shared" ref="F134:F197" si="2">IF(D134&lt;&gt;0,IF(E134/D134&gt;=100,"&gt;&gt;100",E134/D134*100),"-")</f>
        <v>145.89933211493698</v>
      </c>
    </row>
    <row r="135" spans="1:6" ht="12.75" customHeight="1" x14ac:dyDescent="0.2">
      <c r="A135" s="53">
        <v>6711</v>
      </c>
      <c r="B135" s="85" t="s">
        <v>316</v>
      </c>
      <c r="C135" s="50" t="s">
        <v>317</v>
      </c>
      <c r="D135" s="242">
        <v>2849811.77</v>
      </c>
      <c r="E135" s="242">
        <v>4183539.51</v>
      </c>
      <c r="F135" s="52">
        <f t="shared" si="2"/>
        <v>146.80055553283086</v>
      </c>
    </row>
    <row r="136" spans="1:6" ht="24" x14ac:dyDescent="0.2">
      <c r="A136" s="53">
        <v>6712</v>
      </c>
      <c r="B136" s="232" t="s">
        <v>318</v>
      </c>
      <c r="C136" s="50" t="s">
        <v>319</v>
      </c>
      <c r="D136" s="242">
        <v>56981.79</v>
      </c>
      <c r="E136" s="242">
        <v>57452.88</v>
      </c>
      <c r="F136" s="52">
        <f t="shared" si="2"/>
        <v>100.82673780518301</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2939494.64</v>
      </c>
      <c r="E151" s="51">
        <f>E152+E163+E196+E215+E224+E252+E263</f>
        <v>4422252.25</v>
      </c>
      <c r="F151" s="52">
        <f t="shared" si="2"/>
        <v>150.44260295028127</v>
      </c>
    </row>
    <row r="152" spans="1:6" ht="12.75" customHeight="1" x14ac:dyDescent="0.2">
      <c r="A152" s="53">
        <v>31</v>
      </c>
      <c r="B152" s="85" t="s">
        <v>349</v>
      </c>
      <c r="C152" s="50" t="s">
        <v>350</v>
      </c>
      <c r="D152" s="51">
        <f>D153+D158+D159</f>
        <v>1725131.75</v>
      </c>
      <c r="E152" s="51">
        <f>E153+E158+E159</f>
        <v>2407910.0100000002</v>
      </c>
      <c r="F152" s="52">
        <f t="shared" si="2"/>
        <v>139.57832553948418</v>
      </c>
    </row>
    <row r="153" spans="1:6" ht="12.75" customHeight="1" x14ac:dyDescent="0.2">
      <c r="A153" s="53">
        <v>311</v>
      </c>
      <c r="B153" s="85" t="s">
        <v>351</v>
      </c>
      <c r="C153" s="50" t="s">
        <v>352</v>
      </c>
      <c r="D153" s="51">
        <f>SUM(D154:D157)</f>
        <v>1435481.8099999998</v>
      </c>
      <c r="E153" s="51">
        <f>SUM(E154:E157)</f>
        <v>2019679.85</v>
      </c>
      <c r="F153" s="52">
        <f t="shared" si="2"/>
        <v>140.69700054227786</v>
      </c>
    </row>
    <row r="154" spans="1:6" ht="12.75" customHeight="1" x14ac:dyDescent="0.2">
      <c r="A154" s="53">
        <v>3111</v>
      </c>
      <c r="B154" s="85" t="s">
        <v>353</v>
      </c>
      <c r="C154" s="50" t="s">
        <v>354</v>
      </c>
      <c r="D154" s="242">
        <v>1398042.43</v>
      </c>
      <c r="E154" s="242">
        <v>1957270.98</v>
      </c>
      <c r="F154" s="52">
        <f t="shared" si="2"/>
        <v>140.00082815798373</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37439.379999999997</v>
      </c>
      <c r="E156" s="242">
        <v>62408.87</v>
      </c>
      <c r="F156" s="52">
        <f t="shared" si="2"/>
        <v>166.6931183155277</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59105.120000000003</v>
      </c>
      <c r="E158" s="242">
        <v>65947.06</v>
      </c>
      <c r="F158" s="52">
        <f t="shared" si="2"/>
        <v>111.57588378130355</v>
      </c>
    </row>
    <row r="159" spans="1:6" ht="12.75" customHeight="1" x14ac:dyDescent="0.2">
      <c r="A159" s="53">
        <v>313</v>
      </c>
      <c r="B159" s="85" t="s">
        <v>363</v>
      </c>
      <c r="C159" s="50" t="s">
        <v>364</v>
      </c>
      <c r="D159" s="51">
        <f>SUM(D160:D162)</f>
        <v>230544.82</v>
      </c>
      <c r="E159" s="51">
        <f>SUM(E160:E162)</f>
        <v>322283.09999999998</v>
      </c>
      <c r="F159" s="52">
        <f t="shared" si="2"/>
        <v>139.79195021601438</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230544.82</v>
      </c>
      <c r="E161" s="242">
        <v>322283.09999999998</v>
      </c>
      <c r="F161" s="52">
        <f t="shared" si="2"/>
        <v>139.79195021601438</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1214362.8900000001</v>
      </c>
      <c r="E163" s="51">
        <f>E164+E169+E177+E187+E188</f>
        <v>2014310.45</v>
      </c>
      <c r="F163" s="52">
        <f t="shared" si="2"/>
        <v>165.87384764368085</v>
      </c>
    </row>
    <row r="164" spans="1:6" ht="12.75" customHeight="1" x14ac:dyDescent="0.2">
      <c r="A164" s="53">
        <v>321</v>
      </c>
      <c r="B164" s="85" t="s">
        <v>372</v>
      </c>
      <c r="C164" s="50" t="s">
        <v>373</v>
      </c>
      <c r="D164" s="51">
        <f>SUM(D165:D168)</f>
        <v>136636.71000000002</v>
      </c>
      <c r="E164" s="51">
        <f>SUM(E165:E168)</f>
        <v>167138.53</v>
      </c>
      <c r="F164" s="52">
        <f t="shared" si="2"/>
        <v>122.32329803608413</v>
      </c>
    </row>
    <row r="165" spans="1:6" ht="12.75" customHeight="1" x14ac:dyDescent="0.2">
      <c r="A165" s="53">
        <v>3211</v>
      </c>
      <c r="B165" s="85" t="s">
        <v>374</v>
      </c>
      <c r="C165" s="50" t="s">
        <v>375</v>
      </c>
      <c r="D165" s="242">
        <v>84141.41</v>
      </c>
      <c r="E165" s="242">
        <v>92068.38</v>
      </c>
      <c r="F165" s="52">
        <f t="shared" si="2"/>
        <v>109.42100922720455</v>
      </c>
    </row>
    <row r="166" spans="1:6" ht="12.75" customHeight="1" x14ac:dyDescent="0.2">
      <c r="A166" s="53">
        <v>3212</v>
      </c>
      <c r="B166" s="85" t="s">
        <v>376</v>
      </c>
      <c r="C166" s="50" t="s">
        <v>377</v>
      </c>
      <c r="D166" s="242">
        <v>32185.85</v>
      </c>
      <c r="E166" s="242">
        <v>42896.12</v>
      </c>
      <c r="F166" s="52">
        <f t="shared" si="2"/>
        <v>133.27633105852419</v>
      </c>
    </row>
    <row r="167" spans="1:6" ht="12.75" customHeight="1" x14ac:dyDescent="0.2">
      <c r="A167" s="53">
        <v>3213</v>
      </c>
      <c r="B167" s="85" t="s">
        <v>378</v>
      </c>
      <c r="C167" s="50" t="s">
        <v>379</v>
      </c>
      <c r="D167" s="242">
        <v>20309.45</v>
      </c>
      <c r="E167" s="242">
        <v>32174.03</v>
      </c>
      <c r="F167" s="52">
        <f t="shared" si="2"/>
        <v>158.41901183931617</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53833.130000000005</v>
      </c>
      <c r="E169" s="51">
        <f>SUM(E170:E176)</f>
        <v>65359.03</v>
      </c>
      <c r="F169" s="52">
        <f t="shared" si="2"/>
        <v>121.41042142635956</v>
      </c>
    </row>
    <row r="170" spans="1:6" ht="12.75" customHeight="1" x14ac:dyDescent="0.2">
      <c r="A170" s="53">
        <v>3221</v>
      </c>
      <c r="B170" s="85" t="s">
        <v>384</v>
      </c>
      <c r="C170" s="50" t="s">
        <v>385</v>
      </c>
      <c r="D170" s="242">
        <v>35499.82</v>
      </c>
      <c r="E170" s="242">
        <v>45021.89</v>
      </c>
      <c r="F170" s="52">
        <f t="shared" si="2"/>
        <v>126.82286839764258</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17718.11</v>
      </c>
      <c r="E172" s="242">
        <v>19239.47</v>
      </c>
      <c r="F172" s="52">
        <f t="shared" si="2"/>
        <v>108.58646887280867</v>
      </c>
    </row>
    <row r="173" spans="1:6" ht="12.75" customHeight="1" x14ac:dyDescent="0.2">
      <c r="A173" s="53">
        <v>3224</v>
      </c>
      <c r="B173" s="85" t="s">
        <v>390</v>
      </c>
      <c r="C173" s="50" t="s">
        <v>391</v>
      </c>
      <c r="D173" s="242">
        <v>129.16</v>
      </c>
      <c r="E173" s="242">
        <v>642.79</v>
      </c>
      <c r="F173" s="52">
        <f t="shared" si="2"/>
        <v>497.66955713843294</v>
      </c>
    </row>
    <row r="174" spans="1:6" ht="12.75" customHeight="1" x14ac:dyDescent="0.2">
      <c r="A174" s="53">
        <v>3225</v>
      </c>
      <c r="B174" s="85" t="s">
        <v>392</v>
      </c>
      <c r="C174" s="50" t="s">
        <v>393</v>
      </c>
      <c r="D174" s="242">
        <v>486.04</v>
      </c>
      <c r="E174" s="242">
        <v>454.88</v>
      </c>
      <c r="F174" s="52">
        <f t="shared" si="2"/>
        <v>93.589005020162944</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684846.76</v>
      </c>
      <c r="E177" s="51">
        <f>SUM(E178:E186)</f>
        <v>1011147.9900000001</v>
      </c>
      <c r="F177" s="52">
        <f t="shared" si="2"/>
        <v>147.64587482315022</v>
      </c>
    </row>
    <row r="178" spans="1:6" ht="12.75" customHeight="1" x14ac:dyDescent="0.2">
      <c r="A178" s="53">
        <v>3231</v>
      </c>
      <c r="B178" s="85" t="s">
        <v>400</v>
      </c>
      <c r="C178" s="50" t="s">
        <v>401</v>
      </c>
      <c r="D178" s="242">
        <v>32449.22</v>
      </c>
      <c r="E178" s="242">
        <v>31086.3</v>
      </c>
      <c r="F178" s="52">
        <f t="shared" si="2"/>
        <v>95.799837407493911</v>
      </c>
    </row>
    <row r="179" spans="1:6" ht="12.75" customHeight="1" x14ac:dyDescent="0.2">
      <c r="A179" s="53">
        <v>3232</v>
      </c>
      <c r="B179" s="85" t="s">
        <v>402</v>
      </c>
      <c r="C179" s="50" t="s">
        <v>403</v>
      </c>
      <c r="D179" s="242">
        <v>8760.1200000000008</v>
      </c>
      <c r="E179" s="242">
        <v>6464.6</v>
      </c>
      <c r="F179" s="52">
        <f t="shared" si="2"/>
        <v>73.795792751697462</v>
      </c>
    </row>
    <row r="180" spans="1:6" ht="12.75" customHeight="1" x14ac:dyDescent="0.2">
      <c r="A180" s="53">
        <v>3233</v>
      </c>
      <c r="B180" s="85" t="s">
        <v>404</v>
      </c>
      <c r="C180" s="50" t="s">
        <v>405</v>
      </c>
      <c r="D180" s="242">
        <v>18847.63</v>
      </c>
      <c r="E180" s="242">
        <v>15130.96</v>
      </c>
      <c r="F180" s="52">
        <f t="shared" si="2"/>
        <v>80.280438442393006</v>
      </c>
    </row>
    <row r="181" spans="1:6" ht="12.75" customHeight="1" x14ac:dyDescent="0.2">
      <c r="A181" s="53">
        <v>3234</v>
      </c>
      <c r="B181" s="85" t="s">
        <v>406</v>
      </c>
      <c r="C181" s="50" t="s">
        <v>407</v>
      </c>
      <c r="D181" s="242">
        <v>5180.55</v>
      </c>
      <c r="E181" s="242">
        <v>6675.15</v>
      </c>
      <c r="F181" s="52">
        <f t="shared" si="2"/>
        <v>128.85021860613256</v>
      </c>
    </row>
    <row r="182" spans="1:6" ht="12.75" customHeight="1" x14ac:dyDescent="0.2">
      <c r="A182" s="53">
        <v>3235</v>
      </c>
      <c r="B182" s="85" t="s">
        <v>408</v>
      </c>
      <c r="C182" s="50" t="s">
        <v>409</v>
      </c>
      <c r="D182" s="242">
        <v>138092.67000000001</v>
      </c>
      <c r="E182" s="242">
        <v>149682.91</v>
      </c>
      <c r="F182" s="52">
        <f t="shared" si="2"/>
        <v>108.39308849629745</v>
      </c>
    </row>
    <row r="183" spans="1:6" ht="12.75" customHeight="1" x14ac:dyDescent="0.2">
      <c r="A183" s="53">
        <v>3236</v>
      </c>
      <c r="B183" s="85" t="s">
        <v>410</v>
      </c>
      <c r="C183" s="50" t="s">
        <v>411</v>
      </c>
      <c r="D183" s="242">
        <v>1712.7</v>
      </c>
      <c r="E183" s="242">
        <v>8400</v>
      </c>
      <c r="F183" s="52">
        <f t="shared" si="2"/>
        <v>490.4536696444211</v>
      </c>
    </row>
    <row r="184" spans="1:6" ht="12.75" customHeight="1" x14ac:dyDescent="0.2">
      <c r="A184" s="53">
        <v>3237</v>
      </c>
      <c r="B184" s="85" t="s">
        <v>412</v>
      </c>
      <c r="C184" s="50" t="s">
        <v>413</v>
      </c>
      <c r="D184" s="242">
        <v>312053.13</v>
      </c>
      <c r="E184" s="242">
        <v>599571.29</v>
      </c>
      <c r="F184" s="52">
        <f t="shared" si="2"/>
        <v>192.13756644581645</v>
      </c>
    </row>
    <row r="185" spans="1:6" ht="12.75" customHeight="1" x14ac:dyDescent="0.2">
      <c r="A185" s="53">
        <v>3238</v>
      </c>
      <c r="B185" s="85" t="s">
        <v>414</v>
      </c>
      <c r="C185" s="50" t="s">
        <v>415</v>
      </c>
      <c r="D185" s="242">
        <v>108674.69</v>
      </c>
      <c r="E185" s="242">
        <v>133643.14000000001</v>
      </c>
      <c r="F185" s="52">
        <f t="shared" si="2"/>
        <v>122.97540485277668</v>
      </c>
    </row>
    <row r="186" spans="1:6" ht="12.75" customHeight="1" x14ac:dyDescent="0.2">
      <c r="A186" s="53">
        <v>3239</v>
      </c>
      <c r="B186" s="85" t="s">
        <v>416</v>
      </c>
      <c r="C186" s="50" t="s">
        <v>417</v>
      </c>
      <c r="D186" s="242">
        <v>59076.05</v>
      </c>
      <c r="E186" s="242">
        <v>60493.64</v>
      </c>
      <c r="F186" s="52">
        <f t="shared" si="2"/>
        <v>102.39960186911617</v>
      </c>
    </row>
    <row r="187" spans="1:6" ht="12.75" customHeight="1" x14ac:dyDescent="0.2">
      <c r="A187" s="53">
        <v>324</v>
      </c>
      <c r="B187" s="85" t="s">
        <v>418</v>
      </c>
      <c r="C187" s="50" t="s">
        <v>419</v>
      </c>
      <c r="D187" s="242">
        <v>88662.39</v>
      </c>
      <c r="E187" s="242">
        <v>181028.91</v>
      </c>
      <c r="F187" s="52">
        <f t="shared" si="2"/>
        <v>204.1777917333381</v>
      </c>
    </row>
    <row r="188" spans="1:6" ht="12.75" customHeight="1" x14ac:dyDescent="0.2">
      <c r="A188" s="53">
        <v>329</v>
      </c>
      <c r="B188" s="85" t="s">
        <v>420</v>
      </c>
      <c r="C188" s="50" t="s">
        <v>421</v>
      </c>
      <c r="D188" s="51">
        <f>SUM(D189:D195)</f>
        <v>250383.9</v>
      </c>
      <c r="E188" s="51">
        <f>SUM(E189:E195)</f>
        <v>589635.99</v>
      </c>
      <c r="F188" s="52">
        <f t="shared" si="2"/>
        <v>235.49277329732462</v>
      </c>
    </row>
    <row r="189" spans="1:6" ht="12.75" customHeight="1" x14ac:dyDescent="0.2">
      <c r="A189" s="53">
        <v>3291</v>
      </c>
      <c r="B189" s="232" t="s">
        <v>422</v>
      </c>
      <c r="C189" s="50" t="s">
        <v>423</v>
      </c>
      <c r="D189" s="242">
        <v>201607.19</v>
      </c>
      <c r="E189" s="242">
        <v>505348.65</v>
      </c>
      <c r="F189" s="52">
        <f t="shared" si="2"/>
        <v>250.66003350376542</v>
      </c>
    </row>
    <row r="190" spans="1:6" ht="12.75" customHeight="1" x14ac:dyDescent="0.2">
      <c r="A190" s="53">
        <v>3292</v>
      </c>
      <c r="B190" s="85" t="s">
        <v>424</v>
      </c>
      <c r="C190" s="50" t="s">
        <v>425</v>
      </c>
      <c r="D190" s="242">
        <v>637.37</v>
      </c>
      <c r="E190" s="242">
        <v>2916.6</v>
      </c>
      <c r="F190" s="52">
        <f t="shared" si="2"/>
        <v>457.59919669893463</v>
      </c>
    </row>
    <row r="191" spans="1:6" ht="12.75" customHeight="1" x14ac:dyDescent="0.2">
      <c r="A191" s="53">
        <v>3293</v>
      </c>
      <c r="B191" s="85" t="s">
        <v>426</v>
      </c>
      <c r="C191" s="50" t="s">
        <v>427</v>
      </c>
      <c r="D191" s="242">
        <v>19969.759999999998</v>
      </c>
      <c r="E191" s="242">
        <v>41776.68</v>
      </c>
      <c r="F191" s="52">
        <f t="shared" si="2"/>
        <v>209.19970996146176</v>
      </c>
    </row>
    <row r="192" spans="1:6" ht="12.75" customHeight="1" x14ac:dyDescent="0.2">
      <c r="A192" s="53">
        <v>3294</v>
      </c>
      <c r="B192" s="85" t="s">
        <v>428</v>
      </c>
      <c r="C192" s="50" t="s">
        <v>429</v>
      </c>
      <c r="D192" s="242">
        <v>16333.49</v>
      </c>
      <c r="E192" s="242">
        <v>17687.11</v>
      </c>
      <c r="F192" s="52">
        <f t="shared" si="2"/>
        <v>108.28738989646428</v>
      </c>
    </row>
    <row r="193" spans="1:6" ht="12.75" customHeight="1" x14ac:dyDescent="0.2">
      <c r="A193" s="53">
        <v>3295</v>
      </c>
      <c r="B193" s="85" t="s">
        <v>430</v>
      </c>
      <c r="C193" s="50" t="s">
        <v>431</v>
      </c>
      <c r="D193" s="242">
        <v>3763.99</v>
      </c>
      <c r="E193" s="242">
        <v>4347.34</v>
      </c>
      <c r="F193" s="52">
        <f t="shared" si="2"/>
        <v>115.49818145106656</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8072.1</v>
      </c>
      <c r="E195" s="242">
        <v>17559.61</v>
      </c>
      <c r="F195" s="52">
        <f t="shared" si="2"/>
        <v>217.53459446736287</v>
      </c>
    </row>
    <row r="196" spans="1:6" ht="12.75" customHeight="1" x14ac:dyDescent="0.2">
      <c r="A196" s="53">
        <v>34</v>
      </c>
      <c r="B196" s="232" t="s">
        <v>436</v>
      </c>
      <c r="C196" s="50" t="s">
        <v>437</v>
      </c>
      <c r="D196" s="51">
        <f>D197+D202+D210</f>
        <v>0</v>
      </c>
      <c r="E196" s="51">
        <f>E197+E202+E210</f>
        <v>31.79</v>
      </c>
      <c r="F196" s="52" t="str">
        <f t="shared" si="2"/>
        <v>-</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v>
      </c>
      <c r="E210" s="51">
        <f>SUM(E211:E214)</f>
        <v>31.79</v>
      </c>
      <c r="F210" s="52" t="str">
        <f t="shared" si="3"/>
        <v>-</v>
      </c>
    </row>
    <row r="211" spans="1:6" ht="12.75" customHeight="1" x14ac:dyDescent="0.2">
      <c r="A211" s="53">
        <v>3431</v>
      </c>
      <c r="B211" s="232" t="s">
        <v>466</v>
      </c>
      <c r="C211" s="50" t="s">
        <v>467</v>
      </c>
      <c r="D211" s="242">
        <v>0</v>
      </c>
      <c r="E211" s="242">
        <v>31.79</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v>
      </c>
      <c r="E213" s="242">
        <v>0</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2939494.64</v>
      </c>
      <c r="E289" s="51">
        <f>E151-E287+E288</f>
        <v>4422252.25</v>
      </c>
      <c r="F289" s="52">
        <f t="shared" si="4"/>
        <v>150.44260295028127</v>
      </c>
    </row>
    <row r="290" spans="1:6" ht="12.75" customHeight="1" x14ac:dyDescent="0.2">
      <c r="A290" s="53" t="s">
        <v>609</v>
      </c>
      <c r="B290" s="85" t="s">
        <v>620</v>
      </c>
      <c r="C290" s="50" t="s">
        <v>621</v>
      </c>
      <c r="D290" s="51">
        <f>IF(D6&gt;=D289,D6-D289,0)</f>
        <v>93331.089999999851</v>
      </c>
      <c r="E290" s="51">
        <f>IF(E6&gt;=E289,E6-E289,0)</f>
        <v>174155.5</v>
      </c>
      <c r="F290" s="52">
        <f t="shared" si="4"/>
        <v>186.59966362762964</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106837.33</v>
      </c>
      <c r="E292" s="242">
        <v>143186.63</v>
      </c>
      <c r="F292" s="52">
        <f t="shared" si="4"/>
        <v>134.02303296048302</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0</v>
      </c>
      <c r="E294" s="242">
        <v>15100</v>
      </c>
      <c r="F294" s="52" t="str">
        <f t="shared" si="4"/>
        <v>-</v>
      </c>
    </row>
    <row r="295" spans="1:6" ht="24" x14ac:dyDescent="0.2">
      <c r="A295" s="53">
        <v>9661</v>
      </c>
      <c r="B295" s="85" t="s">
        <v>630</v>
      </c>
      <c r="C295" s="50" t="s">
        <v>631</v>
      </c>
      <c r="D295" s="242">
        <v>0</v>
      </c>
      <c r="E295" s="242">
        <v>15100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56981.789999999994</v>
      </c>
      <c r="E350" s="51">
        <f>E351+E363+E396+E400+E402</f>
        <v>67441.820000000007</v>
      </c>
      <c r="F350" s="52">
        <f t="shared" si="6"/>
        <v>118.35679433727866</v>
      </c>
    </row>
    <row r="351" spans="1:6" ht="12.75" customHeight="1" x14ac:dyDescent="0.2">
      <c r="A351" s="53">
        <v>41</v>
      </c>
      <c r="B351" s="85" t="s">
        <v>741</v>
      </c>
      <c r="C351" s="50" t="s">
        <v>742</v>
      </c>
      <c r="D351" s="51">
        <f>D352+D356</f>
        <v>2319.09</v>
      </c>
      <c r="E351" s="51">
        <f>E352+E356</f>
        <v>5614.32</v>
      </c>
      <c r="F351" s="52">
        <f t="shared" si="6"/>
        <v>242.09151003195214</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2319.09</v>
      </c>
      <c r="E356" s="51">
        <f>SUM(E357:E362)</f>
        <v>5614.32</v>
      </c>
      <c r="F356" s="52">
        <f t="shared" si="6"/>
        <v>242.09151003195214</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2319.09</v>
      </c>
      <c r="E359" s="242">
        <v>5614.32</v>
      </c>
      <c r="F359" s="52">
        <f t="shared" si="6"/>
        <v>242.09151003195214</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54662.7</v>
      </c>
      <c r="E363" s="51">
        <f>E364+E369+E378+E383+E388+E391</f>
        <v>61827.5</v>
      </c>
      <c r="F363" s="52">
        <f t="shared" si="7"/>
        <v>113.10729254134904</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24410.199999999997</v>
      </c>
      <c r="E369" s="51">
        <f>SUM(E370:E377)</f>
        <v>34550</v>
      </c>
      <c r="F369" s="52">
        <f t="shared" si="7"/>
        <v>141.53919263258803</v>
      </c>
    </row>
    <row r="370" spans="1:6" ht="12.75" customHeight="1" x14ac:dyDescent="0.2">
      <c r="A370" s="53">
        <v>4221</v>
      </c>
      <c r="B370" s="85" t="s">
        <v>675</v>
      </c>
      <c r="C370" s="50" t="s">
        <v>767</v>
      </c>
      <c r="D370" s="242">
        <v>20285.599999999999</v>
      </c>
      <c r="E370" s="242">
        <v>26637.69</v>
      </c>
      <c r="F370" s="52">
        <f t="shared" si="7"/>
        <v>131.31329613124581</v>
      </c>
    </row>
    <row r="371" spans="1:6" ht="12.75" customHeight="1" x14ac:dyDescent="0.2">
      <c r="A371" s="53">
        <v>4222</v>
      </c>
      <c r="B371" s="85" t="s">
        <v>768</v>
      </c>
      <c r="C371" s="50" t="s">
        <v>769</v>
      </c>
      <c r="D371" s="242">
        <v>2818.35</v>
      </c>
      <c r="E371" s="242">
        <v>5498.94</v>
      </c>
      <c r="F371" s="52">
        <f t="shared" si="7"/>
        <v>195.11203363670231</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1306.25</v>
      </c>
      <c r="E376" s="242">
        <v>2413.37</v>
      </c>
      <c r="F376" s="52">
        <f t="shared" si="7"/>
        <v>184.75559808612439</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30252.5</v>
      </c>
      <c r="E391" s="51">
        <f>SUM(E392:E395)</f>
        <v>27277.5</v>
      </c>
      <c r="F391" s="52">
        <f t="shared" si="7"/>
        <v>90.166101975043389</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30252.5</v>
      </c>
      <c r="E393" s="242">
        <v>27277.5</v>
      </c>
      <c r="F393" s="52">
        <f t="shared" si="7"/>
        <v>90.166101975043389</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56981.789999999994</v>
      </c>
      <c r="E408" s="51">
        <f>IF(E350&gt;=E298,E350-E298,0)</f>
        <v>67441.820000000007</v>
      </c>
      <c r="F408" s="52">
        <f t="shared" si="8"/>
        <v>118.35679433727866</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3032825.73</v>
      </c>
      <c r="E412" s="51">
        <f>E6+E298</f>
        <v>4596407.75</v>
      </c>
      <c r="F412" s="52">
        <f t="shared" si="8"/>
        <v>151.55528735243223</v>
      </c>
    </row>
    <row r="413" spans="1:6" ht="12.75" customHeight="1" x14ac:dyDescent="0.2">
      <c r="A413" s="53" t="s">
        <v>609</v>
      </c>
      <c r="B413" s="85" t="s">
        <v>832</v>
      </c>
      <c r="C413" s="50" t="s">
        <v>833</v>
      </c>
      <c r="D413" s="51">
        <f>D289+D350</f>
        <v>2996476.43</v>
      </c>
      <c r="E413" s="51">
        <f>E289+E350</f>
        <v>4489694.07</v>
      </c>
      <c r="F413" s="52">
        <f t="shared" si="8"/>
        <v>149.83245070944878</v>
      </c>
    </row>
    <row r="414" spans="1:6" ht="12.75" customHeight="1" x14ac:dyDescent="0.2">
      <c r="A414" s="53" t="s">
        <v>609</v>
      </c>
      <c r="B414" s="85" t="s">
        <v>834</v>
      </c>
      <c r="C414" s="50" t="s">
        <v>835</v>
      </c>
      <c r="D414" s="51">
        <f>IF(D412&gt;=D413,D412-D413,0)</f>
        <v>36349.299999999814</v>
      </c>
      <c r="E414" s="51">
        <f>IF(E412&gt;=E413,E412-E413,0)</f>
        <v>106713.6799999997</v>
      </c>
      <c r="F414" s="52">
        <f t="shared" si="8"/>
        <v>293.57836326971977</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232" t="s">
        <v>839</v>
      </c>
      <c r="C416" s="61" t="s">
        <v>840</v>
      </c>
      <c r="D416" s="51">
        <f>IF(D292-D293+D409-D410&gt;=0,D292-D293+D409-D410,0)</f>
        <v>106837.33</v>
      </c>
      <c r="E416" s="51">
        <f>IF(E292-E293+E409-E410&gt;=0,E292-E293+E409-E410,0)</f>
        <v>143186.63</v>
      </c>
      <c r="F416" s="52">
        <f t="shared" si="8"/>
        <v>134.02303296048302</v>
      </c>
    </row>
    <row r="417" spans="1:6" ht="12.75" customHeight="1" x14ac:dyDescent="0.2">
      <c r="A417" s="60" t="s">
        <v>838</v>
      </c>
      <c r="B417" s="85" t="s">
        <v>841</v>
      </c>
      <c r="C417" s="61" t="s">
        <v>842</v>
      </c>
      <c r="D417" s="51">
        <f>IF(D293-D292+D410-D409&gt;=0,D293-D292+D410-D409,0)</f>
        <v>0</v>
      </c>
      <c r="E417" s="51">
        <f>IF(E293-E292+E410-E409&gt;=0,E293-E292+E410-E409,0)</f>
        <v>0</v>
      </c>
      <c r="F417" s="52" t="str">
        <f t="shared" si="8"/>
        <v>-</v>
      </c>
    </row>
    <row r="418" spans="1:6" ht="12.75" customHeight="1" x14ac:dyDescent="0.2">
      <c r="A418" s="55" t="s">
        <v>843</v>
      </c>
      <c r="B418" s="233" t="s">
        <v>844</v>
      </c>
      <c r="C418" s="56" t="s">
        <v>845</v>
      </c>
      <c r="D418" s="62">
        <f>D294+D411</f>
        <v>0</v>
      </c>
      <c r="E418" s="62">
        <f>E294+E411</f>
        <v>15100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3032825.73</v>
      </c>
      <c r="E639" s="51">
        <f>E412+E420</f>
        <v>4596407.75</v>
      </c>
      <c r="F639" s="52">
        <f t="shared" si="12"/>
        <v>151.55528735243223</v>
      </c>
    </row>
    <row r="640" spans="1:6" ht="12.75" customHeight="1" x14ac:dyDescent="0.2">
      <c r="A640" s="53" t="s">
        <v>609</v>
      </c>
      <c r="B640" s="85" t="s">
        <v>1278</v>
      </c>
      <c r="C640" s="50" t="s">
        <v>1279</v>
      </c>
      <c r="D640" s="51">
        <f>D413+D528</f>
        <v>2996476.43</v>
      </c>
      <c r="E640" s="51">
        <f>E413+E528</f>
        <v>4489694.07</v>
      </c>
      <c r="F640" s="52">
        <f t="shared" si="12"/>
        <v>149.83245070944878</v>
      </c>
    </row>
    <row r="641" spans="1:6" ht="12.75" customHeight="1" x14ac:dyDescent="0.2">
      <c r="A641" s="53" t="s">
        <v>609</v>
      </c>
      <c r="B641" s="85" t="s">
        <v>1280</v>
      </c>
      <c r="C641" s="50" t="s">
        <v>1281</v>
      </c>
      <c r="D641" s="51">
        <f>IF(D639&gt;=D640,D639-D640,0)</f>
        <v>36349.299999999814</v>
      </c>
      <c r="E641" s="51">
        <f>IF(E639&gt;=E640,E639-E640,0)</f>
        <v>106713.6799999997</v>
      </c>
      <c r="F641" s="52">
        <f t="shared" si="12"/>
        <v>293.57836326971977</v>
      </c>
    </row>
    <row r="642" spans="1:6" ht="12.75" customHeight="1" x14ac:dyDescent="0.2">
      <c r="A642" s="53" t="s">
        <v>609</v>
      </c>
      <c r="B642" s="85" t="s">
        <v>1282</v>
      </c>
      <c r="C642" s="50" t="s">
        <v>1283</v>
      </c>
      <c r="D642" s="51">
        <f>IF(D640&gt;=D639,D640-D639,0)</f>
        <v>0</v>
      </c>
      <c r="E642" s="51">
        <f>IF(E640&gt;=E639,E640-E639,0)</f>
        <v>0</v>
      </c>
      <c r="F642" s="52" t="str">
        <f t="shared" si="12"/>
        <v>-</v>
      </c>
    </row>
    <row r="643" spans="1:6" ht="24" x14ac:dyDescent="0.2">
      <c r="A643" s="60" t="s">
        <v>1284</v>
      </c>
      <c r="B643" s="85" t="s">
        <v>1285</v>
      </c>
      <c r="C643" s="61" t="s">
        <v>1284</v>
      </c>
      <c r="D643" s="51">
        <f>IF(D416-D417+D637-D638&gt;=0,D416-D417+D637-D638,0)</f>
        <v>106837.33</v>
      </c>
      <c r="E643" s="51">
        <f>IF(E416-E417+E637-E638&gt;=0,E416-E417+E637-E638,0)</f>
        <v>143186.63</v>
      </c>
      <c r="F643" s="52">
        <f t="shared" si="12"/>
        <v>134.02303296048302</v>
      </c>
    </row>
    <row r="644" spans="1:6" ht="24" x14ac:dyDescent="0.2">
      <c r="A644" s="60" t="s">
        <v>1286</v>
      </c>
      <c r="B644" s="85" t="s">
        <v>1287</v>
      </c>
      <c r="C644" s="61" t="s">
        <v>1286</v>
      </c>
      <c r="D644" s="51">
        <f>IF(D417-D416+D638-D637&gt;=0,D417-D416+D638-D637,0)</f>
        <v>0</v>
      </c>
      <c r="E644" s="51">
        <f>IF(E417-E416+E638-E637&gt;=0,E417-E416+E638-E637,0)</f>
        <v>0</v>
      </c>
      <c r="F644" s="52" t="str">
        <f t="shared" si="12"/>
        <v>-</v>
      </c>
    </row>
    <row r="645" spans="1:6" ht="24" x14ac:dyDescent="0.2">
      <c r="A645" s="53" t="s">
        <v>609</v>
      </c>
      <c r="B645" s="85" t="s">
        <v>1288</v>
      </c>
      <c r="C645" s="50" t="s">
        <v>1289</v>
      </c>
      <c r="D645" s="51">
        <f>IF(D641+D643-D642-D644&gt;=0,D641+D643-D642-D644,0)</f>
        <v>143186.62999999983</v>
      </c>
      <c r="E645" s="51">
        <f>IF(E641+E643-E642-E644&gt;=0,E641+E643-E642-E644,0)</f>
        <v>249900.30999999971</v>
      </c>
      <c r="F645" s="52">
        <f t="shared" si="12"/>
        <v>174.52768460295488</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155965.62</v>
      </c>
      <c r="E647" s="243">
        <v>214889.99</v>
      </c>
      <c r="F647" s="57">
        <f t="shared" si="12"/>
        <v>137.78035826100648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3017110.28</v>
      </c>
      <c r="E650" s="242">
        <v>4485812.4000000004</v>
      </c>
      <c r="F650" s="52">
        <f t="shared" si="13"/>
        <v>148.67909965823327</v>
      </c>
    </row>
    <row r="651" spans="1:6" ht="12.75" customHeight="1" x14ac:dyDescent="0.2">
      <c r="A651" s="53" t="s">
        <v>1299</v>
      </c>
      <c r="B651" s="85" t="s">
        <v>1300</v>
      </c>
      <c r="C651" s="50" t="s">
        <v>1299</v>
      </c>
      <c r="D651" s="242">
        <v>3017110.28</v>
      </c>
      <c r="E651" s="242">
        <v>4485812.4000000004</v>
      </c>
      <c r="F651" s="52">
        <f t="shared" si="13"/>
        <v>148.67909965823327</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67</v>
      </c>
      <c r="E654" s="262">
        <v>70</v>
      </c>
      <c r="F654" s="52">
        <f t="shared" si="13"/>
        <v>104.4776119402985</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66</v>
      </c>
      <c r="E656" s="262">
        <v>68</v>
      </c>
      <c r="F656" s="52">
        <f t="shared" si="13"/>
        <v>103.03030303030303</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1920.69</v>
      </c>
      <c r="E717" s="242">
        <v>3491.87</v>
      </c>
      <c r="F717" s="52">
        <f t="shared" si="14"/>
        <v>181.80289375172464</v>
      </c>
    </row>
    <row r="718" spans="1:6" ht="12.75" customHeight="1" x14ac:dyDescent="0.2">
      <c r="A718" s="53">
        <v>32121</v>
      </c>
      <c r="B718" s="85" t="s">
        <v>1416</v>
      </c>
      <c r="C718" s="50" t="s">
        <v>1417</v>
      </c>
      <c r="D718" s="242">
        <v>32185.85</v>
      </c>
      <c r="E718" s="242">
        <v>42896.12</v>
      </c>
      <c r="F718" s="52">
        <f t="shared" si="14"/>
        <v>133.27633105852419</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1712.7</v>
      </c>
      <c r="E720" s="242">
        <v>8400</v>
      </c>
      <c r="F720" s="52">
        <f t="shared" si="14"/>
        <v>490.4536696444211</v>
      </c>
    </row>
    <row r="721" spans="1:6" ht="12.75" customHeight="1" x14ac:dyDescent="0.2">
      <c r="A721" s="53" t="s">
        <v>1422</v>
      </c>
      <c r="B721" s="85" t="s">
        <v>1423</v>
      </c>
      <c r="C721" s="50" t="s">
        <v>1422</v>
      </c>
      <c r="D721" s="242">
        <v>166384.64000000001</v>
      </c>
      <c r="E721" s="242">
        <v>133824.47</v>
      </c>
      <c r="F721" s="52">
        <f t="shared" si="14"/>
        <v>80.430783755038931</v>
      </c>
    </row>
    <row r="722" spans="1:6" ht="12.75" customHeight="1" x14ac:dyDescent="0.2">
      <c r="A722" s="53" t="s">
        <v>1424</v>
      </c>
      <c r="B722" s="85" t="s">
        <v>1425</v>
      </c>
      <c r="C722" s="50" t="s">
        <v>1424</v>
      </c>
      <c r="D722" s="242">
        <v>44677.03</v>
      </c>
      <c r="E722" s="242">
        <v>330892.14</v>
      </c>
      <c r="F722" s="52">
        <f t="shared" si="14"/>
        <v>740.63146095432046</v>
      </c>
    </row>
    <row r="723" spans="1:6" ht="12.75" customHeight="1" x14ac:dyDescent="0.2">
      <c r="A723" s="53" t="s">
        <v>1426</v>
      </c>
      <c r="B723" s="85" t="s">
        <v>1427</v>
      </c>
      <c r="C723" s="50" t="s">
        <v>1426</v>
      </c>
      <c r="D723" s="242">
        <v>19388.12</v>
      </c>
      <c r="E723" s="242">
        <v>65053.45</v>
      </c>
      <c r="F723" s="52">
        <f t="shared" si="14"/>
        <v>335.53253229297115</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165674.07</v>
      </c>
      <c r="E725" s="242">
        <v>410405.29</v>
      </c>
      <c r="F725" s="52">
        <f t="shared" si="14"/>
        <v>247.71848123245837</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505267.22</v>
      </c>
      <c r="E6" s="229">
        <f>E7+E68</f>
        <v>678643.77999999991</v>
      </c>
      <c r="F6" s="230">
        <f t="shared" ref="F6:F37" si="0">IF(D6&gt;0,IF(E6/D6&gt;=100,"&gt;&gt;100",E6/D6*100),"-")</f>
        <v>134.31383496439764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191852.64</v>
      </c>
      <c r="E7" s="104">
        <f>E8+E12+E51+E52+E56+E63</f>
        <v>172353.25999999992</v>
      </c>
      <c r="F7" s="93">
        <f t="shared" si="0"/>
        <v>89.836272255622802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6064.1699999999983</v>
      </c>
      <c r="E8" s="104">
        <f>E9+E10-E11</f>
        <v>8625.6899999999951</v>
      </c>
      <c r="F8" s="93">
        <f t="shared" si="0"/>
        <v>142.24024062649954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49745.45</v>
      </c>
      <c r="E10" s="247">
        <v>55359.77</v>
      </c>
      <c r="F10" s="93">
        <f t="shared" si="0"/>
        <v>111.28609752248697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43681.279999999999</v>
      </c>
      <c r="E11" s="247">
        <v>46734.080000000002</v>
      </c>
      <c r="F11" s="93">
        <f t="shared" si="0"/>
        <v>106.98880618882964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185788.47000000003</v>
      </c>
      <c r="E12" s="104">
        <f>E13+E19+E29+E35+E41+E45</f>
        <v>163727.56999999992</v>
      </c>
      <c r="F12" s="93">
        <f t="shared" si="0"/>
        <v>88.125797042195302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50526.270000000019</v>
      </c>
      <c r="E19" s="104">
        <f>SUM(E20:E27)-E28</f>
        <v>61747.169999999984</v>
      </c>
      <c r="F19" s="93">
        <f t="shared" si="0"/>
        <v>122.20805137604648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259126.94</v>
      </c>
      <c r="E20" s="247">
        <v>285764.63</v>
      </c>
      <c r="F20" s="93">
        <f t="shared" si="0"/>
        <v>110.27978410890044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31574.23</v>
      </c>
      <c r="E21" s="247">
        <v>37073.17</v>
      </c>
      <c r="F21" s="93">
        <f t="shared" si="0"/>
        <v>117.41591164693486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8334.92</v>
      </c>
      <c r="E22" s="247">
        <v>8334.92</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42908.4</v>
      </c>
      <c r="E26" s="247">
        <v>45321.77</v>
      </c>
      <c r="F26" s="93">
        <f t="shared" si="0"/>
        <v>105.62446980078492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291418.21999999997</v>
      </c>
      <c r="E28" s="247">
        <v>314747.32</v>
      </c>
      <c r="F28" s="93">
        <f t="shared" si="0"/>
        <v>108.00536768085401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6571.9700000000012</v>
      </c>
      <c r="E29" s="104">
        <f>SUM(E30:E33)-E34</f>
        <v>3285.9799999999959</v>
      </c>
      <c r="F29" s="93">
        <f t="shared" si="0"/>
        <v>49.999923919311797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78430.759999999995</v>
      </c>
      <c r="E30" s="247">
        <v>78430.759999999995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71858.789999999994</v>
      </c>
      <c r="E34" s="247">
        <v>75144.78</v>
      </c>
      <c r="F34" s="93">
        <f t="shared" si="0"/>
        <v>104.57284348929339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9880.23</v>
      </c>
      <c r="E35" s="104">
        <f>SUM(E36:E39)-E40</f>
        <v>9880.23</v>
      </c>
      <c r="F35" s="93">
        <f t="shared" si="0"/>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9880.23</v>
      </c>
      <c r="E37" s="247">
        <v>9880.23</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118810</v>
      </c>
      <c r="E45" s="104">
        <f>SUM(E46:E49)-E50</f>
        <v>88814.189999999944</v>
      </c>
      <c r="F45" s="93">
        <f t="shared" si="1"/>
        <v>74.753126841174932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951823.85</v>
      </c>
      <c r="E47" s="247">
        <v>979101.35</v>
      </c>
      <c r="F47" s="93">
        <f t="shared" si="1"/>
        <v>102.86581387932232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833013.85</v>
      </c>
      <c r="E50" s="247">
        <v>890287.16</v>
      </c>
      <c r="F50" s="93">
        <f t="shared" si="1"/>
        <v>106.87543310354324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18052.46</v>
      </c>
      <c r="E54" s="247">
        <v>18507.34</v>
      </c>
      <c r="F54" s="93">
        <f t="shared" si="1"/>
        <v>102.51976738904283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18052.46</v>
      </c>
      <c r="E55" s="247">
        <v>18507.34</v>
      </c>
      <c r="F55" s="93">
        <f t="shared" si="1"/>
        <v>102.51976738904283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313414.57999999996</v>
      </c>
      <c r="E68" s="104">
        <f>E69+E78+E87+E118+E134+E146+E164+E170</f>
        <v>506290.52</v>
      </c>
      <c r="F68" s="93">
        <f t="shared" si="1"/>
        <v>161.54019382250823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14262.33</v>
      </c>
      <c r="E78" s="104">
        <f>E79+SUM(E82:E84)-E85+E86</f>
        <v>4774.88</v>
      </c>
      <c r="F78" s="93">
        <f t="shared" si="2"/>
        <v>33.478961712427072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1854.95</v>
      </c>
      <c r="E84" s="247">
        <v>1983.75</v>
      </c>
      <c r="F84" s="93">
        <f t="shared" si="2"/>
        <v>106.9435833849969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12407.38</v>
      </c>
      <c r="E86" s="247">
        <v>2791.13</v>
      </c>
      <c r="F86" s="93">
        <f t="shared" si="2"/>
        <v>22.495724318913425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143186.63</v>
      </c>
      <c r="E146" s="104">
        <f>SUM(E147:E149)+SUM(E158:E162)-E163</f>
        <v>286625.65000000002</v>
      </c>
      <c r="F146" s="93">
        <f t="shared" si="4"/>
        <v>200.17626645728029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15100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143186.63</v>
      </c>
      <c r="E161" s="247">
        <v>271525.65000000002</v>
      </c>
      <c r="F161" s="93">
        <f t="shared" si="4"/>
        <v>189.63058911296397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155965.62</v>
      </c>
      <c r="E170" s="104">
        <f>SUM(E171:E173)</f>
        <v>214889.99</v>
      </c>
      <c r="F170" s="93">
        <f t="shared" si="5"/>
        <v>137.78035826100648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7069.66</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155965.62</v>
      </c>
      <c r="E173" s="247">
        <v>207820.33</v>
      </c>
      <c r="F173" s="93">
        <f t="shared" si="5"/>
        <v>133.24752596117014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505267.22</v>
      </c>
      <c r="E175" s="104">
        <f>E176+E237</f>
        <v>678643.78</v>
      </c>
      <c r="F175" s="93">
        <f t="shared" ref="F175:F206" si="6">IF(D175&gt;0,IF(E175/D175&gt;=100,"&gt;&gt;100",E175/D175*100),"-")</f>
        <v>134.31383496439767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170227.94999999998</v>
      </c>
      <c r="E176" s="104">
        <f>E177+E189+E190+E206+E234</f>
        <v>241290.21</v>
      </c>
      <c r="F176" s="93">
        <f t="shared" si="6"/>
        <v>141.74535380353228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170227.94999999998</v>
      </c>
      <c r="E177" s="104">
        <f>SUM(E178:E180)+SUM(E184:E188)</f>
        <v>239341.27</v>
      </c>
      <c r="F177" s="93">
        <f t="shared" si="6"/>
        <v>140.6004536857784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148914.35999999999</v>
      </c>
      <c r="E178" s="247">
        <v>207820.33</v>
      </c>
      <c r="F178" s="93">
        <f t="shared" si="6"/>
        <v>139.55694400459433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7051.26</v>
      </c>
      <c r="E179" s="247">
        <v>21746.06</v>
      </c>
      <c r="F179" s="93">
        <f t="shared" si="6"/>
        <v>308.3996335406722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14262.33</v>
      </c>
      <c r="E188" s="247">
        <v>9774.8799999999992</v>
      </c>
      <c r="F188" s="93">
        <f t="shared" si="6"/>
        <v>68.536347146644346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1948.94</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335039.27</v>
      </c>
      <c r="E237" s="104">
        <f>+E238+E245-E254+SUM(E255:E257)</f>
        <v>437353.57</v>
      </c>
      <c r="F237" s="93">
        <f t="shared" si="7"/>
        <v>130.53800230641619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191852.64</v>
      </c>
      <c r="E238" s="104">
        <f>E239-E242</f>
        <v>172353.26</v>
      </c>
      <c r="F238" s="93">
        <f t="shared" si="7"/>
        <v>89.836272255622845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191852.64</v>
      </c>
      <c r="E239" s="104">
        <f>SUM(E240:E241)</f>
        <v>172353.26</v>
      </c>
      <c r="F239" s="93">
        <f t="shared" ref="F239:F260" si="8">IF(D239&gt;0,IF(E239/D239&gt;=100,"&gt;&gt;100",E239/D239*100),"-")</f>
        <v>89.836272255622845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191852.64</v>
      </c>
      <c r="E240" s="247">
        <v>172353.26</v>
      </c>
      <c r="F240" s="93">
        <f t="shared" si="8"/>
        <v>89.836272255622845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143186.63</v>
      </c>
      <c r="E245" s="104">
        <f>E246-E250</f>
        <v>249900.31</v>
      </c>
      <c r="F245" s="93">
        <f t="shared" si="8"/>
        <v>174.52768460295488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143186.63</v>
      </c>
      <c r="E246" s="104">
        <f>SUM(E247:E249)</f>
        <v>249900.31</v>
      </c>
      <c r="F246" s="93">
        <f t="shared" si="8"/>
        <v>174.52768460295488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143186.63</v>
      </c>
      <c r="E247" s="247">
        <v>249900.31</v>
      </c>
      <c r="F247" s="93">
        <f t="shared" si="8"/>
        <v>174.52768460295488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15100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143186.63</v>
      </c>
      <c r="E265" s="247">
        <v>286625.65000000002</v>
      </c>
      <c r="F265" s="93">
        <f t="shared" si="9"/>
        <v>200.17626645728029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12407.38</v>
      </c>
      <c r="E268" s="247">
        <v>2791.13</v>
      </c>
      <c r="F268" s="93">
        <f t="shared" si="9"/>
        <v>22.495724318913425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143186.63</v>
      </c>
      <c r="E286" s="247">
        <v>271525.65000000002</v>
      </c>
      <c r="F286" s="93">
        <f t="shared" si="9"/>
        <v>189.63058911296397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4190.55</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170227.95</v>
      </c>
      <c r="E288" s="247">
        <v>235150.72</v>
      </c>
      <c r="F288" s="93">
        <f t="shared" si="9"/>
        <v>138.13872516234849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1948.94</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5000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12407.38</v>
      </c>
      <c r="E298" s="247">
        <v>2791.13</v>
      </c>
      <c r="F298" s="93">
        <f t="shared" si="10"/>
        <v>22.495724318913425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128.80000000000001</v>
      </c>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2996476.43</v>
      </c>
      <c r="E114" s="81">
        <f>E115+E118+E121+E122+SUM(E125:E128)</f>
        <v>4489694.07</v>
      </c>
      <c r="F114" s="63">
        <f t="shared" si="3"/>
        <v>149.83245070944878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2996476.43</v>
      </c>
      <c r="E128" s="249">
        <v>4489694.07</v>
      </c>
      <c r="F128" s="63">
        <f t="shared" si="3"/>
        <v>149.83245070944878</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2996476.43</v>
      </c>
      <c r="E141" s="106">
        <f>E5+E22+E28+E35+E75+E82+E89+E107+E114+E129</f>
        <v>4489694.07</v>
      </c>
      <c r="F141" s="82">
        <f t="shared" si="4"/>
        <v>149.83245070944878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170227.95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4578973.3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128.80000000000001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4511402.68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2474493.41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2014328.85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22548.63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67441.820000000007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4507911.04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4442418.16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2415587.44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1999634.05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27164.880000000001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65492.88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241290.20999999996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4190.55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4190.55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4190.55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4175.05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15.5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237099.66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128.80000000000001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235021.92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1948.94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38487</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Provjera</v>
      </c>
      <c r="C223" s="118" t="s">
        <v>3228</v>
      </c>
      <c r="D223" s="123"/>
      <c r="E223" s="71">
        <f t="shared" si="12"/>
        <v>0</v>
      </c>
      <c r="F223" s="71">
        <f t="shared" si="13"/>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Rebić</cp:lastModifiedBy>
  <cp:lastPrinted>2025-01-30T13:01:21Z</cp:lastPrinted>
  <dcterms:created xsi:type="dcterms:W3CDTF">2025-01-30T07:49:40Z</dcterms:created>
  <dcterms:modified xsi:type="dcterms:W3CDTF">2025-01-30T13:11:29Z</dcterms:modified>
</cp:coreProperties>
</file>