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zrebic\Desktop\PRORAČUN\PRORAČUN 2025-2027\UV\"/>
    </mc:Choice>
  </mc:AlternateContent>
  <xr:revisionPtr revIDLastSave="0" documentId="13_ncr:1_{434E4763-F21A-4E29-B2C9-5E054E1CC652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ZVO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7" l="1"/>
  <c r="C9" i="7"/>
  <c r="C11" i="7"/>
  <c r="D10" i="7"/>
  <c r="C10" i="7"/>
  <c r="D11" i="7"/>
  <c r="D8" i="7"/>
  <c r="D7" i="7"/>
  <c r="D6" i="7"/>
  <c r="C14" i="7"/>
  <c r="C82" i="7"/>
  <c r="D87" i="7"/>
  <c r="E87" i="7"/>
  <c r="F87" i="7"/>
  <c r="G87" i="7"/>
  <c r="C87" i="7"/>
  <c r="D83" i="7"/>
  <c r="D82" i="7" s="1"/>
  <c r="E83" i="7"/>
  <c r="F83" i="7"/>
  <c r="G83" i="7"/>
  <c r="C83" i="7"/>
  <c r="D72" i="7"/>
  <c r="D60" i="7"/>
  <c r="E60" i="7"/>
  <c r="F60" i="7"/>
  <c r="G60" i="7"/>
  <c r="C60" i="7"/>
  <c r="C63" i="7"/>
  <c r="C62" i="7" s="1"/>
  <c r="D63" i="7"/>
  <c r="D62" i="7" s="1"/>
  <c r="E63" i="7"/>
  <c r="E62" i="7" s="1"/>
  <c r="F63" i="7"/>
  <c r="F62" i="7" s="1"/>
  <c r="G63" i="7"/>
  <c r="G62" i="7" s="1"/>
  <c r="C72" i="7"/>
  <c r="C77" i="7"/>
  <c r="D77" i="7"/>
  <c r="E77" i="7"/>
  <c r="F77" i="7"/>
  <c r="G77" i="7"/>
  <c r="E72" i="7"/>
  <c r="F72" i="7"/>
  <c r="G72" i="7"/>
  <c r="C68" i="7"/>
  <c r="C67" i="7" s="1"/>
  <c r="D68" i="7"/>
  <c r="D67" i="7" s="1"/>
  <c r="E68" i="7"/>
  <c r="E67" i="7" s="1"/>
  <c r="F68" i="7"/>
  <c r="F67" i="7" s="1"/>
  <c r="G68" i="7"/>
  <c r="G67" i="7" s="1"/>
  <c r="D56" i="7"/>
  <c r="D55" i="7" s="1"/>
  <c r="E56" i="7"/>
  <c r="E55" i="7" s="1"/>
  <c r="F56" i="7"/>
  <c r="F55" i="7" s="1"/>
  <c r="G56" i="7"/>
  <c r="G55" i="7" s="1"/>
  <c r="C56" i="7"/>
  <c r="C55" i="7" s="1"/>
  <c r="D51" i="7"/>
  <c r="D50" i="7" s="1"/>
  <c r="E51" i="7"/>
  <c r="E50" i="7" s="1"/>
  <c r="F51" i="7"/>
  <c r="F50" i="7" s="1"/>
  <c r="G51" i="7"/>
  <c r="G50" i="7" s="1"/>
  <c r="C51" i="7"/>
  <c r="C50" i="7" s="1"/>
  <c r="D48" i="7"/>
  <c r="D47" i="7" s="1"/>
  <c r="E48" i="7"/>
  <c r="E47" i="7" s="1"/>
  <c r="F48" i="7"/>
  <c r="F47" i="7" s="1"/>
  <c r="G48" i="7"/>
  <c r="G47" i="7" s="1"/>
  <c r="C48" i="7"/>
  <c r="C47" i="7" s="1"/>
  <c r="D45" i="7"/>
  <c r="D44" i="7" s="1"/>
  <c r="E45" i="7"/>
  <c r="E44" i="7" s="1"/>
  <c r="F45" i="7"/>
  <c r="F44" i="7" s="1"/>
  <c r="G45" i="7"/>
  <c r="G44" i="7" s="1"/>
  <c r="C45" i="7"/>
  <c r="C44" i="7" s="1"/>
  <c r="D42" i="7"/>
  <c r="D41" i="7" s="1"/>
  <c r="E42" i="7"/>
  <c r="E41" i="7" s="1"/>
  <c r="F42" i="7"/>
  <c r="F41" i="7" s="1"/>
  <c r="G42" i="7"/>
  <c r="G41" i="7" s="1"/>
  <c r="C42" i="7"/>
  <c r="C41" i="7" s="1"/>
  <c r="D39" i="7"/>
  <c r="D38" i="7" s="1"/>
  <c r="E39" i="7"/>
  <c r="E38" i="7" s="1"/>
  <c r="F39" i="7"/>
  <c r="F38" i="7" s="1"/>
  <c r="G39" i="7"/>
  <c r="C39" i="7"/>
  <c r="C38" i="7" s="1"/>
  <c r="D36" i="7"/>
  <c r="D35" i="7" s="1"/>
  <c r="E36" i="7"/>
  <c r="E35" i="7" s="1"/>
  <c r="F36" i="7"/>
  <c r="F35" i="7" s="1"/>
  <c r="G36" i="7"/>
  <c r="G35" i="7" s="1"/>
  <c r="C36" i="7"/>
  <c r="C35" i="7" s="1"/>
  <c r="D33" i="7"/>
  <c r="D32" i="7" s="1"/>
  <c r="E33" i="7"/>
  <c r="E32" i="7" s="1"/>
  <c r="F33" i="7"/>
  <c r="F32" i="7" s="1"/>
  <c r="G33" i="7"/>
  <c r="G32" i="7" s="1"/>
  <c r="C33" i="7"/>
  <c r="C32" i="7" s="1"/>
  <c r="D30" i="7"/>
  <c r="D29" i="7" s="1"/>
  <c r="E30" i="7"/>
  <c r="E29" i="7" s="1"/>
  <c r="F30" i="7"/>
  <c r="F29" i="7" s="1"/>
  <c r="G30" i="7"/>
  <c r="G29" i="7" s="1"/>
  <c r="C30" i="7"/>
  <c r="C29" i="7" s="1"/>
  <c r="D16" i="7"/>
  <c r="E16" i="7"/>
  <c r="F16" i="7"/>
  <c r="G16" i="7"/>
  <c r="C16" i="7"/>
  <c r="D27" i="7"/>
  <c r="E27" i="7"/>
  <c r="F27" i="7"/>
  <c r="G27" i="7"/>
  <c r="G8" i="7" s="1"/>
  <c r="C27" i="7"/>
  <c r="D25" i="7"/>
  <c r="E25" i="7"/>
  <c r="E7" i="7" s="1"/>
  <c r="F25" i="7"/>
  <c r="F7" i="7" s="1"/>
  <c r="G25" i="7"/>
  <c r="G7" i="7" s="1"/>
  <c r="C25" i="7"/>
  <c r="D21" i="7"/>
  <c r="E21" i="7"/>
  <c r="E6" i="7" s="1"/>
  <c r="F21" i="7"/>
  <c r="F6" i="7" s="1"/>
  <c r="G21" i="7"/>
  <c r="G6" i="7" s="1"/>
  <c r="C21" i="7"/>
  <c r="C6" i="7" s="1"/>
  <c r="G82" i="7" l="1"/>
  <c r="F82" i="7"/>
  <c r="E82" i="7"/>
  <c r="G59" i="7"/>
  <c r="E8" i="7"/>
  <c r="F8" i="7"/>
  <c r="G11" i="7"/>
  <c r="F11" i="7"/>
  <c r="E11" i="7"/>
  <c r="D4" i="7"/>
  <c r="C59" i="7"/>
  <c r="F59" i="7"/>
  <c r="E59" i="7"/>
  <c r="D59" i="7"/>
  <c r="G71" i="7"/>
  <c r="F71" i="7"/>
  <c r="E71" i="7"/>
  <c r="C5" i="7"/>
  <c r="D71" i="7"/>
  <c r="C15" i="7"/>
  <c r="C8" i="7"/>
  <c r="C71" i="7"/>
  <c r="C7" i="7"/>
  <c r="G15" i="7"/>
  <c r="F15" i="7"/>
  <c r="E15" i="7"/>
  <c r="D15" i="7"/>
  <c r="D14" i="7" s="1"/>
  <c r="E4" i="7" l="1"/>
  <c r="G14" i="7"/>
  <c r="E14" i="7"/>
  <c r="F14" i="7"/>
  <c r="F4" i="7"/>
  <c r="G4" i="7"/>
  <c r="C4" i="7"/>
</calcChain>
</file>

<file path=xl/sharedStrings.xml><?xml version="1.0" encoding="utf-8"?>
<sst xmlns="http://schemas.openxmlformats.org/spreadsheetml/2006/main" count="134" uniqueCount="56">
  <si>
    <t>Opći prihodi i primici</t>
  </si>
  <si>
    <t>Sredstva učešća za pomoći</t>
  </si>
  <si>
    <t>Ostali prihodi za posebne namjene</t>
  </si>
  <si>
    <t>Pomoći EU</t>
  </si>
  <si>
    <t>31</t>
  </si>
  <si>
    <t>Vlastiti prihodi</t>
  </si>
  <si>
    <t>Mehanizam za oporavak i otpornost</t>
  </si>
  <si>
    <t>Europski socijalni fond (ESF)</t>
  </si>
  <si>
    <t>32</t>
  </si>
  <si>
    <t>41</t>
  </si>
  <si>
    <t>II. POSEBNI DIO</t>
  </si>
  <si>
    <t>11</t>
  </si>
  <si>
    <t>Materijalni rashodi</t>
  </si>
  <si>
    <t>Rashodi za zaposlene</t>
  </si>
  <si>
    <t>Financijski rashodi</t>
  </si>
  <si>
    <t>Rashodi za nabavu proizvedene dugotrajne imovine</t>
  </si>
  <si>
    <t>ERASMUS PLUS - PROJEKTI</t>
  </si>
  <si>
    <t>Rashodi za nabavu neproizvedene dugotrajne imovine</t>
  </si>
  <si>
    <t>3705</t>
  </si>
  <si>
    <t>VISOKO OBRAZOVANJE</t>
  </si>
  <si>
    <t>A621155</t>
  </si>
  <si>
    <t>ADMINISTRACIJA I UPRAVLJANJE AGENCIJE ZA ZNANOST I VISOKO OBRAZOVANJE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</si>
  <si>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</si>
  <si>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</si>
  <si>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</si>
  <si>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</si>
  <si>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</si>
  <si>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</si>
  <si>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</si>
  <si>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</si>
  <si>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</si>
  <si>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</si>
  <si>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A867018</t>
  </si>
  <si>
    <t>PRIMJENA HRVATSKOG KVALIFIKACIJSKOG OKVIRA U VISOKOM OBRAZOVANJU</t>
  </si>
  <si>
    <t>A867019</t>
  </si>
  <si>
    <t>DIGITALNA PREOBRAZBA VISOKOG OBRAZOVANJA – e-SVEUČILIŠTA - NPOO (C3.1.R2)</t>
  </si>
  <si>
    <t>A867021</t>
  </si>
  <si>
    <t>K621178</t>
  </si>
  <si>
    <t>OPREMANJE I UREĐENJE AGENCIJE ZA ZNANOST I VISOKO OBRAZOVANJE</t>
  </si>
  <si>
    <t>K621194</t>
  </si>
  <si>
    <t>K867020</t>
  </si>
  <si>
    <t>OP UČINKOVITI LJUDSKI POTENCIJALI 2021.-2027., PRIORITET 2 - OSIGURAVANJE KVALITETE U VISOKOM OBRAZOVANJU</t>
  </si>
  <si>
    <t xml:space="preserve">BROJČANA OZNAKA PRORAČUNSKOG KORISNIKA </t>
  </si>
  <si>
    <t xml:space="preserve">NAZIV PRORAČUNSKOG KORISNIKA </t>
  </si>
  <si>
    <t>PROJEKCIJA 
ZA 2026.</t>
  </si>
  <si>
    <t xml:space="preserve">TROŠKOVI SREDIŠNJEG PRIJAVNOG UREDA </t>
  </si>
  <si>
    <t xml:space="preserve">OP UČINKOVITI LJUDSKI POTENCIJALI 2021.-2027., PRIORITET 2 - OBRAZOVANJE I CJELOŽIVOTNO UČENJE - CJELOVITA INFORMATIZACIJA SUSTAVA ODGOJA I OBRAZOVANJA </t>
  </si>
  <si>
    <t>IZVRŠENJE
2023.</t>
  </si>
  <si>
    <t>TEKUĆI PLAN
2024.</t>
  </si>
  <si>
    <t>PLAN 
ZA 2025.</t>
  </si>
  <si>
    <t>PROJEKCIJA 
ZA 2027.</t>
  </si>
  <si>
    <t>ZBOR VELEUČILIŠTA</t>
  </si>
  <si>
    <t>NACIONALNI INFORMACIJSKI SUSTAV PRIJAVA NA VISOKA UČILIŠTA - NISpVU</t>
  </si>
  <si>
    <t>A867023</t>
  </si>
  <si>
    <t>USPOSTAVA SREDIŠNJEG SUSTAVA INTEROPERABILNOSTI - NPOO (C2.3.R2-I1)</t>
  </si>
  <si>
    <t>K867022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</si>
</sst>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8"/>
      <name val="Arial"/>
      <family val="2"/>
    </font>
    <font>
      <b/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3" fillId="21" borderId="4" applyProtection="0">
      <alignment vertical="center"/>
    </xf>
    <xf numFmtId="4" fontId="13" fillId="21" borderId="4" applyNumberFormat="0" applyProtection="0">
      <alignment horizontal="left" vertical="center" indent="1"/>
    </xf>
    <xf numFmtId="4" fontId="13" fillId="22" borderId="4" applyNumberFormat="0" applyProtection="0">
      <alignment horizontal="right" vertical="center"/>
    </xf>
    <xf numFmtId="4" fontId="13" fillId="5" borderId="4" applyNumberFormat="0" applyProtection="0">
      <alignment horizontal="left" vertical="center" indent="1"/>
    </xf>
    <xf numFmtId="4" fontId="13" fillId="23" borderId="4" applyNumberFormat="0" applyProtection="0">
      <alignment vertical="center"/>
    </xf>
    <xf numFmtId="0" fontId="13" fillId="24" borderId="4" applyNumberFormat="0" applyProtection="0">
      <alignment horizontal="left" vertical="center" indent="1"/>
    </xf>
    <xf numFmtId="0" fontId="13" fillId="25" borderId="4" applyNumberFormat="0" applyProtection="0">
      <alignment horizontal="left" vertical="center" indent="1"/>
    </xf>
    <xf numFmtId="0" fontId="13" fillId="2" borderId="4" applyNumberFormat="0" applyProtection="0">
      <alignment horizontal="left" vertical="center" wrapText="1" indent="1"/>
    </xf>
    <xf numFmtId="0" fontId="13" fillId="26" borderId="4" applyNumberFormat="0" applyProtection="0">
      <alignment horizontal="left" vertical="center" indent="1"/>
    </xf>
    <xf numFmtId="4" fontId="13" fillId="0" borderId="4" applyNumberFormat="0" applyProtection="0">
      <alignment horizontal="right" vertical="center"/>
    </xf>
  </cellStyleXfs>
  <cellXfs count="37">
    <xf numFmtId="0" fontId="0" fillId="0" borderId="0" xfId="0"/>
    <xf numFmtId="0" fontId="0" fillId="0" borderId="0" xfId="0" applyAlignment="1">
      <alignment wrapText="1"/>
    </xf>
    <xf numFmtId="0" fontId="13" fillId="0" borderId="4" xfId="49" quotePrefix="1" applyFill="1">
      <alignment horizontal="left" vertical="center" indent="1"/>
    </xf>
    <xf numFmtId="0" fontId="13" fillId="0" borderId="4" xfId="49" quotePrefix="1" applyFill="1" applyAlignment="1">
      <alignment horizontal="left" vertical="center" indent="7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4" xfId="49" quotePrefix="1" applyFill="1" applyAlignment="1">
      <alignment horizontal="left" vertical="center" indent="9"/>
    </xf>
    <xf numFmtId="4" fontId="13" fillId="0" borderId="4" xfId="50" applyNumberFormat="1">
      <alignment horizontal="right" vertical="center"/>
    </xf>
    <xf numFmtId="0" fontId="15" fillId="0" borderId="4" xfId="49" quotePrefix="1" applyFont="1" applyFill="1" applyAlignment="1">
      <alignment horizontal="center" vertical="center"/>
    </xf>
    <xf numFmtId="0" fontId="15" fillId="0" borderId="4" xfId="49" quotePrefix="1" applyFont="1" applyFill="1">
      <alignment horizontal="left" vertical="center" indent="1"/>
    </xf>
    <xf numFmtId="4" fontId="15" fillId="0" borderId="4" xfId="50" applyNumberFormat="1" applyFont="1">
      <alignment horizontal="right" vertical="center"/>
    </xf>
    <xf numFmtId="0" fontId="15" fillId="0" borderId="4" xfId="49" quotePrefix="1" applyFont="1" applyFill="1" applyAlignment="1">
      <alignment horizontal="left" vertical="center" indent="7"/>
    </xf>
    <xf numFmtId="164" fontId="13" fillId="0" borderId="4" xfId="50" applyNumberFormat="1">
      <alignment horizontal="right" vertical="center"/>
    </xf>
    <xf numFmtId="0" fontId="0" fillId="0" borderId="0" xfId="0" applyAlignment="1">
      <alignment horizontal="right"/>
    </xf>
    <xf numFmtId="164" fontId="13" fillId="0" borderId="4" xfId="50" applyNumberFormat="1" applyAlignment="1">
      <alignment horizontal="right"/>
    </xf>
    <xf numFmtId="164" fontId="16" fillId="0" borderId="4" xfId="50" applyNumberFormat="1" applyFont="1" applyAlignment="1">
      <alignment horizontal="right"/>
    </xf>
    <xf numFmtId="4" fontId="13" fillId="0" borderId="4" xfId="50" applyNumberFormat="1" applyAlignment="1">
      <alignment horizontal="right"/>
    </xf>
    <xf numFmtId="164" fontId="13" fillId="0" borderId="4" xfId="50" applyNumberFormat="1" applyAlignment="1"/>
    <xf numFmtId="4" fontId="15" fillId="0" borderId="4" xfId="50" applyNumberFormat="1" applyFont="1" applyAlignment="1">
      <alignment horizontal="right"/>
    </xf>
    <xf numFmtId="4" fontId="0" fillId="0" borderId="0" xfId="0" applyNumberFormat="1"/>
    <xf numFmtId="0" fontId="12" fillId="0" borderId="0" xfId="0" applyFont="1" applyAlignment="1">
      <alignment horizontal="center"/>
    </xf>
    <xf numFmtId="0" fontId="12" fillId="0" borderId="0" xfId="0" applyFont="1"/>
    <xf numFmtId="0" fontId="1" fillId="27" borderId="5" xfId="6" quotePrefix="1" applyFont="1" applyFill="1" applyBorder="1" applyAlignment="1">
      <alignment horizontal="left" vertical="center" indent="4"/>
    </xf>
    <xf numFmtId="0" fontId="1" fillId="27" borderId="5" xfId="6" quotePrefix="1" applyFont="1" applyFill="1" applyBorder="1" applyAlignment="1">
      <alignment horizontal="left" vertical="center" indent="1"/>
    </xf>
    <xf numFmtId="4" fontId="15" fillId="27" borderId="6" xfId="50" applyNumberFormat="1" applyFont="1" applyFill="1" applyBorder="1">
      <alignment horizontal="right" vertical="center"/>
    </xf>
    <xf numFmtId="0" fontId="15" fillId="28" borderId="4" xfId="49" quotePrefix="1" applyFont="1" applyFill="1" applyAlignment="1">
      <alignment horizontal="left" vertical="center" indent="5"/>
    </xf>
    <xf numFmtId="0" fontId="15" fillId="28" borderId="4" xfId="49" quotePrefix="1" applyFont="1" applyFill="1">
      <alignment horizontal="left" vertical="center" indent="1"/>
    </xf>
    <xf numFmtId="4" fontId="15" fillId="28" borderId="4" xfId="50" applyNumberFormat="1" applyFont="1" applyFill="1">
      <alignment horizontal="right" vertical="center"/>
    </xf>
    <xf numFmtId="0" fontId="15" fillId="28" borderId="4" xfId="49" quotePrefix="1" applyFont="1" applyFill="1" applyAlignment="1">
      <alignment horizontal="left" vertical="center" wrapText="1" indent="1"/>
    </xf>
    <xf numFmtId="0" fontId="13" fillId="0" borderId="6" xfId="49" quotePrefix="1" applyFill="1" applyBorder="1" applyAlignment="1">
      <alignment horizontal="left" vertical="center" indent="7"/>
    </xf>
    <xf numFmtId="0" fontId="13" fillId="0" borderId="6" xfId="49" quotePrefix="1" applyFill="1" applyBorder="1">
      <alignment horizontal="left" vertical="center" indent="1"/>
    </xf>
    <xf numFmtId="4" fontId="13" fillId="0" borderId="6" xfId="50" applyNumberFormat="1" applyBorder="1">
      <alignment horizontal="right" vertical="center"/>
    </xf>
    <xf numFmtId="4" fontId="15" fillId="27" borderId="3" xfId="0" quotePrefix="1" applyNumberFormat="1" applyFont="1" applyFill="1" applyBorder="1" applyAlignment="1">
      <alignment horizontal="right" vertical="center" wrapText="1"/>
    </xf>
    <xf numFmtId="0" fontId="17" fillId="27" borderId="3" xfId="0" quotePrefix="1" applyFont="1" applyFill="1" applyBorder="1" applyAlignment="1">
      <alignment horizontal="right" vertical="center" wrapText="1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</cellXfs>
  <cellStyles count="51">
    <cellStyle name="Normal" xfId="0" builtinId="0"/>
    <cellStyle name="Normal 2" xfId="3" xr:uid="{00000000-0005-0000-0000-000001000000}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0"/>
  <sheetViews>
    <sheetView tabSelected="1" topLeftCell="A4" workbookViewId="0">
      <selection activeCell="G50" sqref="G50"/>
    </sheetView>
  </sheetViews>
  <sheetFormatPr defaultRowHeight="15" x14ac:dyDescent="0.25"/>
  <cols>
    <col min="1" max="1" width="21.5703125" bestFit="1" customWidth="1"/>
    <col min="2" max="2" width="67" customWidth="1"/>
    <col min="3" max="3" width="18" customWidth="1"/>
    <col min="4" max="4" width="14.85546875" style="13" customWidth="1"/>
    <col min="5" max="7" width="13.28515625" customWidth="1"/>
    <col min="8" max="8" width="11.7109375" bestFit="1" customWidth="1"/>
  </cols>
  <sheetData>
    <row r="1" spans="1:10" ht="23.25" x14ac:dyDescent="0.35">
      <c r="A1" s="34" t="s">
        <v>10</v>
      </c>
      <c r="B1" s="35"/>
      <c r="C1" s="35"/>
      <c r="D1" s="35"/>
      <c r="E1" s="35"/>
      <c r="F1" s="35"/>
      <c r="G1" s="36"/>
      <c r="H1" s="21"/>
      <c r="I1" s="21"/>
      <c r="J1" s="21"/>
    </row>
    <row r="2" spans="1:10" ht="23.25" x14ac:dyDescent="0.35">
      <c r="A2" s="1"/>
      <c r="B2" s="20"/>
      <c r="C2" s="20"/>
      <c r="D2" s="20"/>
      <c r="E2" s="20"/>
      <c r="F2" s="20"/>
      <c r="G2" s="20"/>
      <c r="H2" s="20"/>
      <c r="I2" s="20"/>
      <c r="J2" s="20"/>
    </row>
    <row r="3" spans="1:10" ht="38.25" x14ac:dyDescent="0.25">
      <c r="A3" s="4" t="s">
        <v>42</v>
      </c>
      <c r="B3" s="4" t="s">
        <v>43</v>
      </c>
      <c r="C3" s="4" t="s">
        <v>47</v>
      </c>
      <c r="D3" s="4" t="s">
        <v>48</v>
      </c>
      <c r="E3" s="5" t="s">
        <v>49</v>
      </c>
      <c r="F3" s="5" t="s">
        <v>44</v>
      </c>
      <c r="G3" s="5" t="s">
        <v>50</v>
      </c>
    </row>
    <row r="4" spans="1:10" x14ac:dyDescent="0.25">
      <c r="A4" s="33"/>
      <c r="B4" s="33"/>
      <c r="C4" s="32">
        <f>C5+C6+C7+C8+C9+C10+C11</f>
        <v>2996237.5300000003</v>
      </c>
      <c r="D4" s="32">
        <f t="shared" ref="D4:G4" si="0">D5+D6+D7+D8+D9+D10+D11</f>
        <v>5350493</v>
      </c>
      <c r="E4" s="32">
        <f t="shared" si="0"/>
        <v>6494762</v>
      </c>
      <c r="F4" s="32">
        <f t="shared" si="0"/>
        <v>6033660</v>
      </c>
      <c r="G4" s="32">
        <f t="shared" si="0"/>
        <v>6095136</v>
      </c>
    </row>
    <row r="5" spans="1:10" x14ac:dyDescent="0.25">
      <c r="A5" s="29">
        <v>11</v>
      </c>
      <c r="B5" s="30" t="s">
        <v>0</v>
      </c>
      <c r="C5" s="31">
        <f>C16+C30+C33+C36+C39+C42+C48+C45+C63+C68</f>
        <v>2906793.56</v>
      </c>
      <c r="D5" s="31">
        <v>4326613</v>
      </c>
      <c r="E5" s="31">
        <v>4801765</v>
      </c>
      <c r="F5" s="31">
        <v>4815943</v>
      </c>
      <c r="G5" s="31">
        <v>5345535</v>
      </c>
      <c r="H5" s="19"/>
    </row>
    <row r="6" spans="1:10" x14ac:dyDescent="0.25">
      <c r="A6" s="3">
        <v>31</v>
      </c>
      <c r="B6" s="2" t="s">
        <v>5</v>
      </c>
      <c r="C6" s="7">
        <f>C21</f>
        <v>0</v>
      </c>
      <c r="D6" s="7">
        <f t="shared" ref="D6:G6" si="1">D21</f>
        <v>13160</v>
      </c>
      <c r="E6" s="7">
        <f t="shared" si="1"/>
        <v>35160</v>
      </c>
      <c r="F6" s="7">
        <f t="shared" si="1"/>
        <v>13160</v>
      </c>
      <c r="G6" s="7">
        <f t="shared" si="1"/>
        <v>13160</v>
      </c>
      <c r="H6" s="19"/>
    </row>
    <row r="7" spans="1:10" x14ac:dyDescent="0.25">
      <c r="A7" s="3">
        <v>43</v>
      </c>
      <c r="B7" s="2" t="s">
        <v>2</v>
      </c>
      <c r="C7" s="7">
        <f>C25</f>
        <v>27319.5</v>
      </c>
      <c r="D7" s="7">
        <f t="shared" ref="D7:G7" si="2">D25</f>
        <v>106700</v>
      </c>
      <c r="E7" s="7">
        <f t="shared" si="2"/>
        <v>87000</v>
      </c>
      <c r="F7" s="7">
        <f t="shared" si="2"/>
        <v>87000</v>
      </c>
      <c r="G7" s="7">
        <f t="shared" si="2"/>
        <v>87000</v>
      </c>
      <c r="H7" s="19"/>
    </row>
    <row r="8" spans="1:10" x14ac:dyDescent="0.25">
      <c r="A8" s="3">
        <v>51</v>
      </c>
      <c r="B8" s="2" t="s">
        <v>3</v>
      </c>
      <c r="C8" s="7">
        <f>C27+C56</f>
        <v>13714.22</v>
      </c>
      <c r="D8" s="7">
        <f t="shared" ref="D8:G8" si="3">D27+D56</f>
        <v>11940</v>
      </c>
      <c r="E8" s="7">
        <f t="shared" si="3"/>
        <v>31800</v>
      </c>
      <c r="F8" s="7">
        <f t="shared" si="3"/>
        <v>9600</v>
      </c>
      <c r="G8" s="7">
        <f t="shared" si="3"/>
        <v>1400</v>
      </c>
    </row>
    <row r="9" spans="1:10" x14ac:dyDescent="0.25">
      <c r="A9" s="3">
        <v>561</v>
      </c>
      <c r="B9" s="2" t="s">
        <v>7</v>
      </c>
      <c r="C9" s="7">
        <f>C77+C87</f>
        <v>0</v>
      </c>
      <c r="D9" s="7">
        <f t="shared" ref="D9:G9" si="4">D77+D87</f>
        <v>650871</v>
      </c>
      <c r="E9" s="7">
        <v>1127950</v>
      </c>
      <c r="F9" s="7">
        <v>964621</v>
      </c>
      <c r="G9" s="7">
        <v>528349</v>
      </c>
    </row>
    <row r="10" spans="1:10" x14ac:dyDescent="0.25">
      <c r="A10" s="3">
        <v>12</v>
      </c>
      <c r="B10" s="2" t="s">
        <v>1</v>
      </c>
      <c r="C10" s="7">
        <f>C72+C83</f>
        <v>0</v>
      </c>
      <c r="D10" s="7">
        <f t="shared" ref="D10:G10" si="5">D72+D83</f>
        <v>114861</v>
      </c>
      <c r="E10" s="7">
        <v>191487</v>
      </c>
      <c r="F10" s="7">
        <v>141336</v>
      </c>
      <c r="G10" s="7">
        <v>119692</v>
      </c>
    </row>
    <row r="11" spans="1:10" x14ac:dyDescent="0.25">
      <c r="A11" s="3">
        <v>581</v>
      </c>
      <c r="B11" s="2" t="s">
        <v>6</v>
      </c>
      <c r="C11" s="7">
        <f>C51+C60</f>
        <v>48410.25</v>
      </c>
      <c r="D11" s="7">
        <f t="shared" ref="D11:G11" si="6">D51+D60</f>
        <v>126348</v>
      </c>
      <c r="E11" s="7">
        <f t="shared" si="6"/>
        <v>219600</v>
      </c>
      <c r="F11" s="7">
        <f t="shared" si="6"/>
        <v>2000</v>
      </c>
      <c r="G11" s="7">
        <f t="shared" si="6"/>
        <v>0</v>
      </c>
    </row>
    <row r="12" spans="1:10" x14ac:dyDescent="0.25">
      <c r="A12" s="3"/>
      <c r="B12" s="2"/>
      <c r="C12" s="10"/>
      <c r="D12" s="18"/>
      <c r="E12" s="18"/>
      <c r="F12" s="18"/>
      <c r="G12" s="18"/>
      <c r="H12" s="19"/>
    </row>
    <row r="13" spans="1:10" x14ac:dyDescent="0.25">
      <c r="A13" s="3"/>
      <c r="B13" s="2"/>
      <c r="C13" s="7"/>
      <c r="D13" s="16"/>
      <c r="E13" s="12"/>
      <c r="F13" s="12"/>
      <c r="G13" s="12"/>
    </row>
    <row r="14" spans="1:10" x14ac:dyDescent="0.25">
      <c r="A14" s="22" t="s">
        <v>18</v>
      </c>
      <c r="B14" s="23" t="s">
        <v>19</v>
      </c>
      <c r="C14" s="24">
        <f>C15+C29+C32+C35+C38+C41+C44+C47+C50+C62+C67+C71+C55+C59+C82</f>
        <v>2996237.53</v>
      </c>
      <c r="D14" s="24">
        <f t="shared" ref="D14:G14" si="7">D15+D29+D32+D35+D38+D41+D44+D47+D50+D62+D67+D71+D55+D59+D82</f>
        <v>5350493</v>
      </c>
      <c r="E14" s="24">
        <f t="shared" si="7"/>
        <v>6494762</v>
      </c>
      <c r="F14" s="24">
        <f t="shared" si="7"/>
        <v>6033660</v>
      </c>
      <c r="G14" s="24">
        <f t="shared" si="7"/>
        <v>6095136</v>
      </c>
    </row>
    <row r="15" spans="1:10" ht="20.25" customHeight="1" x14ac:dyDescent="0.25">
      <c r="A15" s="25" t="s">
        <v>20</v>
      </c>
      <c r="B15" s="26" t="s">
        <v>21</v>
      </c>
      <c r="C15" s="27">
        <f>C16+C21+C25+C27</f>
        <v>2224020.9699999997</v>
      </c>
      <c r="D15" s="27">
        <f t="shared" ref="D15:G15" si="8">D16+D21+D25+D27</f>
        <v>2998165</v>
      </c>
      <c r="E15" s="27">
        <f t="shared" si="8"/>
        <v>3550801</v>
      </c>
      <c r="F15" s="27">
        <f t="shared" si="8"/>
        <v>3527863</v>
      </c>
      <c r="G15" s="27">
        <f t="shared" si="8"/>
        <v>3541996</v>
      </c>
    </row>
    <row r="16" spans="1:10" x14ac:dyDescent="0.25">
      <c r="A16" s="8" t="s">
        <v>11</v>
      </c>
      <c r="B16" s="9" t="s">
        <v>0</v>
      </c>
      <c r="C16" s="10">
        <f>C17+C18+C19+C20</f>
        <v>2196135.0299999998</v>
      </c>
      <c r="D16" s="10">
        <f t="shared" ref="D16:G16" si="9">D17+D18+D19+D20</f>
        <v>2876905</v>
      </c>
      <c r="E16" s="10">
        <f t="shared" si="9"/>
        <v>3427241</v>
      </c>
      <c r="F16" s="10">
        <f t="shared" si="9"/>
        <v>3426303</v>
      </c>
      <c r="G16" s="10">
        <f t="shared" si="9"/>
        <v>3440436</v>
      </c>
    </row>
    <row r="17" spans="1:7" x14ac:dyDescent="0.25">
      <c r="A17" s="6" t="s">
        <v>4</v>
      </c>
      <c r="B17" s="2" t="s">
        <v>13</v>
      </c>
      <c r="C17" s="7">
        <v>1686391.2</v>
      </c>
      <c r="D17" s="14">
        <v>2342090</v>
      </c>
      <c r="E17" s="12">
        <v>2812341</v>
      </c>
      <c r="F17" s="12">
        <v>2826403</v>
      </c>
      <c r="G17" s="12">
        <v>2840536</v>
      </c>
    </row>
    <row r="18" spans="1:7" x14ac:dyDescent="0.25">
      <c r="A18" s="6" t="s">
        <v>8</v>
      </c>
      <c r="B18" s="2" t="s">
        <v>12</v>
      </c>
      <c r="C18" s="7">
        <v>506705.58</v>
      </c>
      <c r="D18" s="17">
        <v>530245</v>
      </c>
      <c r="E18" s="12">
        <v>610000</v>
      </c>
      <c r="F18" s="12">
        <v>595000</v>
      </c>
      <c r="G18" s="12">
        <v>595000</v>
      </c>
    </row>
    <row r="19" spans="1:7" x14ac:dyDescent="0.25">
      <c r="A19" s="6">
        <v>34</v>
      </c>
      <c r="B19" s="2" t="s">
        <v>14</v>
      </c>
      <c r="C19" s="7">
        <v>0</v>
      </c>
      <c r="D19" s="17">
        <v>1000</v>
      </c>
      <c r="E19" s="12">
        <v>1000</v>
      </c>
      <c r="F19" s="12">
        <v>1000</v>
      </c>
      <c r="G19" s="12">
        <v>1000</v>
      </c>
    </row>
    <row r="20" spans="1:7" x14ac:dyDescent="0.25">
      <c r="A20" s="6">
        <v>42</v>
      </c>
      <c r="B20" s="2" t="s">
        <v>15</v>
      </c>
      <c r="C20" s="7">
        <v>3038.25</v>
      </c>
      <c r="D20" s="17">
        <v>3570</v>
      </c>
      <c r="E20" s="12">
        <v>3900</v>
      </c>
      <c r="F20" s="12">
        <v>3900</v>
      </c>
      <c r="G20" s="12">
        <v>3900</v>
      </c>
    </row>
    <row r="21" spans="1:7" x14ac:dyDescent="0.25">
      <c r="A21" s="8">
        <v>31</v>
      </c>
      <c r="B21" s="9" t="s">
        <v>5</v>
      </c>
      <c r="C21" s="10">
        <f>C22+C23+C24</f>
        <v>0</v>
      </c>
      <c r="D21" s="10">
        <f t="shared" ref="D21:G21" si="10">D22+D23+D24</f>
        <v>13160</v>
      </c>
      <c r="E21" s="10">
        <f t="shared" si="10"/>
        <v>35160</v>
      </c>
      <c r="F21" s="10">
        <f t="shared" si="10"/>
        <v>13160</v>
      </c>
      <c r="G21" s="10">
        <f t="shared" si="10"/>
        <v>13160</v>
      </c>
    </row>
    <row r="22" spans="1:7" x14ac:dyDescent="0.25">
      <c r="A22" s="6" t="s">
        <v>4</v>
      </c>
      <c r="B22" s="2" t="s">
        <v>13</v>
      </c>
      <c r="C22" s="7">
        <v>0</v>
      </c>
      <c r="D22" s="12">
        <v>2650</v>
      </c>
      <c r="E22" s="12">
        <v>12150</v>
      </c>
      <c r="F22" s="12">
        <v>2650</v>
      </c>
      <c r="G22" s="12">
        <v>2650</v>
      </c>
    </row>
    <row r="23" spans="1:7" x14ac:dyDescent="0.25">
      <c r="A23" s="6" t="s">
        <v>8</v>
      </c>
      <c r="B23" s="2" t="s">
        <v>12</v>
      </c>
      <c r="C23" s="7">
        <v>0</v>
      </c>
      <c r="D23" s="12">
        <v>9710</v>
      </c>
      <c r="E23" s="12">
        <v>22210</v>
      </c>
      <c r="F23" s="12">
        <v>9710</v>
      </c>
      <c r="G23" s="12">
        <v>9710</v>
      </c>
    </row>
    <row r="24" spans="1:7" x14ac:dyDescent="0.25">
      <c r="A24" s="6">
        <v>42</v>
      </c>
      <c r="B24" s="2" t="s">
        <v>15</v>
      </c>
      <c r="C24" s="7">
        <v>0</v>
      </c>
      <c r="D24" s="12">
        <v>800</v>
      </c>
      <c r="E24" s="12">
        <v>800</v>
      </c>
      <c r="F24" s="12">
        <v>800</v>
      </c>
      <c r="G24" s="12">
        <v>800</v>
      </c>
    </row>
    <row r="25" spans="1:7" x14ac:dyDescent="0.25">
      <c r="A25" s="8">
        <v>43</v>
      </c>
      <c r="B25" s="9" t="s">
        <v>2</v>
      </c>
      <c r="C25" s="10">
        <f>C26</f>
        <v>27319.5</v>
      </c>
      <c r="D25" s="10">
        <f t="shared" ref="D25:G25" si="11">D26</f>
        <v>106700</v>
      </c>
      <c r="E25" s="10">
        <f t="shared" si="11"/>
        <v>87000</v>
      </c>
      <c r="F25" s="10">
        <f t="shared" si="11"/>
        <v>87000</v>
      </c>
      <c r="G25" s="10">
        <f t="shared" si="11"/>
        <v>87000</v>
      </c>
    </row>
    <row r="26" spans="1:7" x14ac:dyDescent="0.25">
      <c r="A26" s="6" t="s">
        <v>8</v>
      </c>
      <c r="B26" s="2" t="s">
        <v>12</v>
      </c>
      <c r="C26" s="7">
        <v>27319.5</v>
      </c>
      <c r="D26" s="17">
        <v>106700</v>
      </c>
      <c r="E26" s="12">
        <v>87000</v>
      </c>
      <c r="F26" s="12">
        <v>87000</v>
      </c>
      <c r="G26" s="12">
        <v>87000</v>
      </c>
    </row>
    <row r="27" spans="1:7" x14ac:dyDescent="0.25">
      <c r="A27" s="8">
        <v>51</v>
      </c>
      <c r="B27" s="9" t="s">
        <v>3</v>
      </c>
      <c r="C27" s="10">
        <f>C28</f>
        <v>566.44000000000005</v>
      </c>
      <c r="D27" s="10">
        <f t="shared" ref="D27:G27" si="12">D28</f>
        <v>1400</v>
      </c>
      <c r="E27" s="10">
        <f t="shared" si="12"/>
        <v>1400</v>
      </c>
      <c r="F27" s="10">
        <f t="shared" si="12"/>
        <v>1400</v>
      </c>
      <c r="G27" s="10">
        <f t="shared" si="12"/>
        <v>1400</v>
      </c>
    </row>
    <row r="28" spans="1:7" x14ac:dyDescent="0.25">
      <c r="A28" s="6" t="s">
        <v>8</v>
      </c>
      <c r="B28" s="2" t="s">
        <v>12</v>
      </c>
      <c r="C28" s="7">
        <v>566.44000000000005</v>
      </c>
      <c r="D28" s="17">
        <v>1400</v>
      </c>
      <c r="E28" s="12">
        <v>1400</v>
      </c>
      <c r="F28" s="12">
        <v>1400</v>
      </c>
      <c r="G28" s="12">
        <v>1400</v>
      </c>
    </row>
    <row r="29" spans="1:7" x14ac:dyDescent="0.25">
      <c r="A29" s="25" t="s">
        <v>22</v>
      </c>
      <c r="B29" s="26" t="s">
        <v>51</v>
      </c>
      <c r="C29" s="27">
        <f>C30</f>
        <v>41172.42</v>
      </c>
      <c r="D29" s="27">
        <f t="shared" ref="D29:G29" si="13">D30</f>
        <v>45014</v>
      </c>
      <c r="E29" s="27">
        <f t="shared" si="13"/>
        <v>55014</v>
      </c>
      <c r="F29" s="27">
        <f t="shared" si="13"/>
        <v>56000</v>
      </c>
      <c r="G29" s="27">
        <f t="shared" si="13"/>
        <v>56000</v>
      </c>
    </row>
    <row r="30" spans="1:7" x14ac:dyDescent="0.25">
      <c r="A30" s="11">
        <v>11</v>
      </c>
      <c r="B30" s="9" t="s">
        <v>0</v>
      </c>
      <c r="C30" s="10">
        <f>C31</f>
        <v>41172.42</v>
      </c>
      <c r="D30" s="10">
        <f t="shared" ref="D30:G30" si="14">D31</f>
        <v>45014</v>
      </c>
      <c r="E30" s="10">
        <f t="shared" si="14"/>
        <v>55014</v>
      </c>
      <c r="F30" s="10">
        <f t="shared" si="14"/>
        <v>56000</v>
      </c>
      <c r="G30" s="10">
        <f t="shared" si="14"/>
        <v>56000</v>
      </c>
    </row>
    <row r="31" spans="1:7" x14ac:dyDescent="0.25">
      <c r="A31" s="6" t="s">
        <v>8</v>
      </c>
      <c r="B31" s="2" t="s">
        <v>12</v>
      </c>
      <c r="C31" s="7">
        <v>41172.42</v>
      </c>
      <c r="D31" s="15">
        <v>45014</v>
      </c>
      <c r="E31" s="12">
        <v>55014</v>
      </c>
      <c r="F31" s="12">
        <v>56000</v>
      </c>
      <c r="G31" s="12">
        <v>56000</v>
      </c>
    </row>
    <row r="32" spans="1:7" x14ac:dyDescent="0.25">
      <c r="A32" s="25" t="s">
        <v>23</v>
      </c>
      <c r="B32" s="26" t="s">
        <v>24</v>
      </c>
      <c r="C32" s="27">
        <f>C33</f>
        <v>186875.56</v>
      </c>
      <c r="D32" s="27">
        <f t="shared" ref="D32:G32" si="15">D33</f>
        <v>444817</v>
      </c>
      <c r="E32" s="27">
        <f t="shared" si="15"/>
        <v>325690</v>
      </c>
      <c r="F32" s="27">
        <f t="shared" si="15"/>
        <v>338690</v>
      </c>
      <c r="G32" s="27">
        <f t="shared" si="15"/>
        <v>257300</v>
      </c>
    </row>
    <row r="33" spans="1:7" x14ac:dyDescent="0.25">
      <c r="A33" s="11">
        <v>11</v>
      </c>
      <c r="B33" s="9" t="s">
        <v>0</v>
      </c>
      <c r="C33" s="10">
        <f>C34</f>
        <v>186875.56</v>
      </c>
      <c r="D33" s="10">
        <f t="shared" ref="D33:G33" si="16">D34</f>
        <v>444817</v>
      </c>
      <c r="E33" s="10">
        <f t="shared" si="16"/>
        <v>325690</v>
      </c>
      <c r="F33" s="10">
        <f t="shared" si="16"/>
        <v>338690</v>
      </c>
      <c r="G33" s="10">
        <f t="shared" si="16"/>
        <v>257300</v>
      </c>
    </row>
    <row r="34" spans="1:7" x14ac:dyDescent="0.25">
      <c r="A34" s="6" t="s">
        <v>8</v>
      </c>
      <c r="B34" s="2" t="s">
        <v>12</v>
      </c>
      <c r="C34" s="7">
        <v>186875.56</v>
      </c>
      <c r="D34" s="14">
        <v>444817</v>
      </c>
      <c r="E34" s="12">
        <v>325690</v>
      </c>
      <c r="F34" s="12">
        <v>338690</v>
      </c>
      <c r="G34" s="12">
        <v>257300</v>
      </c>
    </row>
    <row r="35" spans="1:7" x14ac:dyDescent="0.25">
      <c r="A35" s="25" t="s">
        <v>25</v>
      </c>
      <c r="B35" s="26" t="s">
        <v>26</v>
      </c>
      <c r="C35" s="27">
        <f>C36</f>
        <v>250937.79</v>
      </c>
      <c r="D35" s="27">
        <f t="shared" ref="D35:G36" si="17">D36</f>
        <v>652600</v>
      </c>
      <c r="E35" s="27">
        <f t="shared" si="17"/>
        <v>565200</v>
      </c>
      <c r="F35" s="27">
        <f t="shared" si="17"/>
        <v>565000</v>
      </c>
      <c r="G35" s="27">
        <f t="shared" si="17"/>
        <v>1156000</v>
      </c>
    </row>
    <row r="36" spans="1:7" x14ac:dyDescent="0.25">
      <c r="A36" s="11">
        <v>11</v>
      </c>
      <c r="B36" s="9" t="s">
        <v>0</v>
      </c>
      <c r="C36" s="10">
        <f>C37</f>
        <v>250937.79</v>
      </c>
      <c r="D36" s="10">
        <f t="shared" si="17"/>
        <v>652600</v>
      </c>
      <c r="E36" s="10">
        <f t="shared" si="17"/>
        <v>565200</v>
      </c>
      <c r="F36" s="10">
        <f t="shared" si="17"/>
        <v>565000</v>
      </c>
      <c r="G36" s="10">
        <f t="shared" si="17"/>
        <v>1156000</v>
      </c>
    </row>
    <row r="37" spans="1:7" x14ac:dyDescent="0.25">
      <c r="A37" s="6" t="s">
        <v>8</v>
      </c>
      <c r="B37" s="2" t="s">
        <v>12</v>
      </c>
      <c r="C37" s="7">
        <v>250937.79</v>
      </c>
      <c r="D37" s="14">
        <v>652600</v>
      </c>
      <c r="E37" s="12">
        <v>565200</v>
      </c>
      <c r="F37" s="12">
        <v>565000</v>
      </c>
      <c r="G37" s="12">
        <v>1156000</v>
      </c>
    </row>
    <row r="38" spans="1:7" ht="28.5" customHeight="1" x14ac:dyDescent="0.25">
      <c r="A38" s="25" t="s">
        <v>27</v>
      </c>
      <c r="B38" s="28" t="s">
        <v>28</v>
      </c>
      <c r="C38" s="27">
        <f>C39</f>
        <v>19207.52</v>
      </c>
      <c r="D38" s="27">
        <f t="shared" ref="D38:F38" si="18">D39</f>
        <v>3680</v>
      </c>
      <c r="E38" s="27">
        <f t="shared" si="18"/>
        <v>0</v>
      </c>
      <c r="F38" s="27">
        <f t="shared" si="18"/>
        <v>0</v>
      </c>
      <c r="G38" s="27">
        <v>0</v>
      </c>
    </row>
    <row r="39" spans="1:7" x14ac:dyDescent="0.25">
      <c r="A39" s="11">
        <v>11</v>
      </c>
      <c r="B39" s="9" t="s">
        <v>0</v>
      </c>
      <c r="C39" s="10">
        <f>C40</f>
        <v>19207.52</v>
      </c>
      <c r="D39" s="10">
        <f t="shared" ref="D39:G39" si="19">D40</f>
        <v>3680</v>
      </c>
      <c r="E39" s="10">
        <f t="shared" si="19"/>
        <v>0</v>
      </c>
      <c r="F39" s="10">
        <f t="shared" si="19"/>
        <v>0</v>
      </c>
      <c r="G39" s="10">
        <f t="shared" si="19"/>
        <v>0</v>
      </c>
    </row>
    <row r="40" spans="1:7" x14ac:dyDescent="0.25">
      <c r="A40" s="6" t="s">
        <v>8</v>
      </c>
      <c r="B40" s="2" t="s">
        <v>12</v>
      </c>
      <c r="C40" s="7">
        <v>19207.52</v>
      </c>
      <c r="D40" s="14">
        <v>3680</v>
      </c>
      <c r="E40" s="12">
        <v>0</v>
      </c>
      <c r="F40" s="12">
        <v>0</v>
      </c>
      <c r="G40" s="12">
        <v>0</v>
      </c>
    </row>
    <row r="41" spans="1:7" x14ac:dyDescent="0.25">
      <c r="A41" s="25" t="s">
        <v>29</v>
      </c>
      <c r="B41" s="28" t="s">
        <v>30</v>
      </c>
      <c r="C41" s="27">
        <f>C42</f>
        <v>18110.740000000002</v>
      </c>
      <c r="D41" s="27">
        <f t="shared" ref="D41:G41" si="20">D42</f>
        <v>20650</v>
      </c>
      <c r="E41" s="27">
        <f t="shared" si="20"/>
        <v>29150</v>
      </c>
      <c r="F41" s="27">
        <f t="shared" si="20"/>
        <v>29150</v>
      </c>
      <c r="G41" s="27">
        <f t="shared" si="20"/>
        <v>30000</v>
      </c>
    </row>
    <row r="42" spans="1:7" x14ac:dyDescent="0.25">
      <c r="A42" s="11">
        <v>11</v>
      </c>
      <c r="B42" s="9" t="s">
        <v>0</v>
      </c>
      <c r="C42" s="10">
        <f>C43</f>
        <v>18110.740000000002</v>
      </c>
      <c r="D42" s="10">
        <f t="shared" ref="D42:G42" si="21">D43</f>
        <v>20650</v>
      </c>
      <c r="E42" s="10">
        <f t="shared" si="21"/>
        <v>29150</v>
      </c>
      <c r="F42" s="10">
        <f t="shared" si="21"/>
        <v>29150</v>
      </c>
      <c r="G42" s="10">
        <f t="shared" si="21"/>
        <v>30000</v>
      </c>
    </row>
    <row r="43" spans="1:7" x14ac:dyDescent="0.25">
      <c r="A43" s="6" t="s">
        <v>8</v>
      </c>
      <c r="B43" s="2" t="s">
        <v>12</v>
      </c>
      <c r="C43" s="7">
        <v>18110.740000000002</v>
      </c>
      <c r="D43" s="14">
        <v>20650</v>
      </c>
      <c r="E43" s="12">
        <v>29150</v>
      </c>
      <c r="F43" s="12">
        <v>29150</v>
      </c>
      <c r="G43" s="12">
        <v>30000</v>
      </c>
    </row>
    <row r="44" spans="1:7" x14ac:dyDescent="0.25">
      <c r="A44" s="25" t="s">
        <v>31</v>
      </c>
      <c r="B44" s="28" t="s">
        <v>45</v>
      </c>
      <c r="C44" s="27">
        <f>C45</f>
        <v>43187.08</v>
      </c>
      <c r="D44" s="27">
        <f t="shared" ref="D44:G44" si="22">D45</f>
        <v>44520</v>
      </c>
      <c r="E44" s="27">
        <f t="shared" si="22"/>
        <v>55000</v>
      </c>
      <c r="F44" s="27">
        <f t="shared" si="22"/>
        <v>55500</v>
      </c>
      <c r="G44" s="27">
        <f t="shared" si="22"/>
        <v>55500</v>
      </c>
    </row>
    <row r="45" spans="1:7" x14ac:dyDescent="0.25">
      <c r="A45" s="11">
        <v>11</v>
      </c>
      <c r="B45" s="9" t="s">
        <v>0</v>
      </c>
      <c r="C45" s="10">
        <f>C46</f>
        <v>43187.08</v>
      </c>
      <c r="D45" s="10">
        <f t="shared" ref="D45:G45" si="23">D46</f>
        <v>44520</v>
      </c>
      <c r="E45" s="10">
        <f t="shared" si="23"/>
        <v>55000</v>
      </c>
      <c r="F45" s="10">
        <f t="shared" si="23"/>
        <v>55500</v>
      </c>
      <c r="G45" s="10">
        <f t="shared" si="23"/>
        <v>55500</v>
      </c>
    </row>
    <row r="46" spans="1:7" x14ac:dyDescent="0.25">
      <c r="A46" s="6" t="s">
        <v>8</v>
      </c>
      <c r="B46" s="2" t="s">
        <v>12</v>
      </c>
      <c r="C46" s="7">
        <v>43187.08</v>
      </c>
      <c r="D46" s="14">
        <v>44520</v>
      </c>
      <c r="E46" s="12">
        <v>55000</v>
      </c>
      <c r="F46" s="12">
        <v>55500</v>
      </c>
      <c r="G46" s="12">
        <v>55500</v>
      </c>
    </row>
    <row r="47" spans="1:7" x14ac:dyDescent="0.25">
      <c r="A47" s="25" t="s">
        <v>32</v>
      </c>
      <c r="B47" s="28" t="s">
        <v>33</v>
      </c>
      <c r="C47" s="27">
        <f>C48</f>
        <v>12508.88</v>
      </c>
      <c r="D47" s="27">
        <f t="shared" ref="D47:G47" si="24">D48</f>
        <v>71225</v>
      </c>
      <c r="E47" s="27">
        <f t="shared" si="24"/>
        <v>174170</v>
      </c>
      <c r="F47" s="27">
        <f t="shared" si="24"/>
        <v>175000</v>
      </c>
      <c r="G47" s="27">
        <f t="shared" si="24"/>
        <v>179999</v>
      </c>
    </row>
    <row r="48" spans="1:7" x14ac:dyDescent="0.25">
      <c r="A48" s="11">
        <v>11</v>
      </c>
      <c r="B48" s="9" t="s">
        <v>0</v>
      </c>
      <c r="C48" s="10">
        <f>C49</f>
        <v>12508.88</v>
      </c>
      <c r="D48" s="10">
        <f t="shared" ref="D48:G48" si="25">D49</f>
        <v>71225</v>
      </c>
      <c r="E48" s="10">
        <f t="shared" si="25"/>
        <v>174170</v>
      </c>
      <c r="F48" s="10">
        <f t="shared" si="25"/>
        <v>175000</v>
      </c>
      <c r="G48" s="10">
        <f t="shared" si="25"/>
        <v>179999</v>
      </c>
    </row>
    <row r="49" spans="1:7" x14ac:dyDescent="0.25">
      <c r="A49" s="6" t="s">
        <v>8</v>
      </c>
      <c r="B49" s="2" t="s">
        <v>12</v>
      </c>
      <c r="C49" s="7">
        <v>12508.88</v>
      </c>
      <c r="D49" s="14">
        <v>71225</v>
      </c>
      <c r="E49" s="12">
        <v>174170</v>
      </c>
      <c r="F49" s="12">
        <v>175000</v>
      </c>
      <c r="G49" s="12">
        <v>179999</v>
      </c>
    </row>
    <row r="50" spans="1:7" ht="22.5" x14ac:dyDescent="0.25">
      <c r="A50" s="25" t="s">
        <v>34</v>
      </c>
      <c r="B50" s="28" t="s">
        <v>35</v>
      </c>
      <c r="C50" s="27">
        <f>C51</f>
        <v>48410.25</v>
      </c>
      <c r="D50" s="27">
        <f t="shared" ref="D50:G50" si="26">D51</f>
        <v>96973</v>
      </c>
      <c r="E50" s="27">
        <f t="shared" si="26"/>
        <v>219600</v>
      </c>
      <c r="F50" s="27">
        <f t="shared" si="26"/>
        <v>2000</v>
      </c>
      <c r="G50" s="27">
        <f t="shared" si="26"/>
        <v>0</v>
      </c>
    </row>
    <row r="51" spans="1:7" x14ac:dyDescent="0.25">
      <c r="A51" s="11">
        <v>581</v>
      </c>
      <c r="B51" s="9" t="s">
        <v>6</v>
      </c>
      <c r="C51" s="10">
        <f>C52+C53+C54</f>
        <v>48410.25</v>
      </c>
      <c r="D51" s="10">
        <f t="shared" ref="D51:G51" si="27">D52+D53+D54</f>
        <v>96973</v>
      </c>
      <c r="E51" s="10">
        <f t="shared" si="27"/>
        <v>219600</v>
      </c>
      <c r="F51" s="10">
        <f t="shared" si="27"/>
        <v>2000</v>
      </c>
      <c r="G51" s="10">
        <f t="shared" si="27"/>
        <v>0</v>
      </c>
    </row>
    <row r="52" spans="1:7" x14ac:dyDescent="0.25">
      <c r="A52" s="6">
        <v>31</v>
      </c>
      <c r="B52" s="2" t="s">
        <v>13</v>
      </c>
      <c r="C52" s="7">
        <v>31298.63</v>
      </c>
      <c r="D52" s="14">
        <v>58584</v>
      </c>
      <c r="E52" s="12">
        <v>105000</v>
      </c>
      <c r="F52" s="12">
        <v>1000</v>
      </c>
      <c r="G52" s="12">
        <v>0</v>
      </c>
    </row>
    <row r="53" spans="1:7" x14ac:dyDescent="0.25">
      <c r="A53" s="6" t="s">
        <v>8</v>
      </c>
      <c r="B53" s="2" t="s">
        <v>12</v>
      </c>
      <c r="C53" s="7">
        <v>17111.62</v>
      </c>
      <c r="D53" s="14">
        <v>30349</v>
      </c>
      <c r="E53" s="12">
        <v>114600</v>
      </c>
      <c r="F53" s="12">
        <v>1000</v>
      </c>
      <c r="G53" s="12">
        <v>0</v>
      </c>
    </row>
    <row r="54" spans="1:7" x14ac:dyDescent="0.25">
      <c r="A54" s="6">
        <v>42</v>
      </c>
      <c r="B54" s="2" t="s">
        <v>15</v>
      </c>
      <c r="C54" s="7">
        <v>0</v>
      </c>
      <c r="D54" s="14">
        <v>8040</v>
      </c>
      <c r="E54" s="12">
        <v>0</v>
      </c>
      <c r="F54" s="12">
        <v>0</v>
      </c>
      <c r="G54" s="12">
        <v>0</v>
      </c>
    </row>
    <row r="55" spans="1:7" x14ac:dyDescent="0.25">
      <c r="A55" s="25" t="s">
        <v>36</v>
      </c>
      <c r="B55" s="28" t="s">
        <v>16</v>
      </c>
      <c r="C55" s="27">
        <f>C56</f>
        <v>13147.779999999999</v>
      </c>
      <c r="D55" s="27">
        <f t="shared" ref="D55:G55" si="28">D56</f>
        <v>10540</v>
      </c>
      <c r="E55" s="27">
        <f t="shared" si="28"/>
        <v>30400</v>
      </c>
      <c r="F55" s="27">
        <f t="shared" si="28"/>
        <v>8200</v>
      </c>
      <c r="G55" s="27">
        <f t="shared" si="28"/>
        <v>0</v>
      </c>
    </row>
    <row r="56" spans="1:7" x14ac:dyDescent="0.25">
      <c r="A56" s="11">
        <v>51</v>
      </c>
      <c r="B56" s="9" t="s">
        <v>3</v>
      </c>
      <c r="C56" s="10">
        <f>C57+C58</f>
        <v>13147.779999999999</v>
      </c>
      <c r="D56" s="10">
        <f t="shared" ref="D56:G56" si="29">D57+D58</f>
        <v>10540</v>
      </c>
      <c r="E56" s="10">
        <f t="shared" si="29"/>
        <v>30400</v>
      </c>
      <c r="F56" s="10">
        <f t="shared" si="29"/>
        <v>8200</v>
      </c>
      <c r="G56" s="10">
        <f t="shared" si="29"/>
        <v>0</v>
      </c>
    </row>
    <row r="57" spans="1:7" x14ac:dyDescent="0.25">
      <c r="A57" s="6">
        <v>31</v>
      </c>
      <c r="B57" s="2" t="s">
        <v>13</v>
      </c>
      <c r="C57" s="7">
        <v>7441.92</v>
      </c>
      <c r="D57" s="14">
        <v>2659</v>
      </c>
      <c r="E57" s="12">
        <v>15965</v>
      </c>
      <c r="F57" s="12">
        <v>2000</v>
      </c>
      <c r="G57" s="12">
        <v>0</v>
      </c>
    </row>
    <row r="58" spans="1:7" x14ac:dyDescent="0.25">
      <c r="A58" s="6" t="s">
        <v>8</v>
      </c>
      <c r="B58" s="2" t="s">
        <v>12</v>
      </c>
      <c r="C58" s="7">
        <v>5705.86</v>
      </c>
      <c r="D58" s="14">
        <v>7881</v>
      </c>
      <c r="E58" s="12">
        <v>14435</v>
      </c>
      <c r="F58" s="12">
        <v>6200</v>
      </c>
      <c r="G58" s="12">
        <v>0</v>
      </c>
    </row>
    <row r="59" spans="1:7" x14ac:dyDescent="0.25">
      <c r="A59" s="25" t="s">
        <v>53</v>
      </c>
      <c r="B59" s="28" t="s">
        <v>54</v>
      </c>
      <c r="C59" s="27">
        <f>C60</f>
        <v>0</v>
      </c>
      <c r="D59" s="27">
        <f t="shared" ref="D59:D60" si="30">D60</f>
        <v>29375</v>
      </c>
      <c r="E59" s="27">
        <f t="shared" ref="E59:E60" si="31">E60</f>
        <v>0</v>
      </c>
      <c r="F59" s="27">
        <f t="shared" ref="F59:F60" si="32">F60</f>
        <v>0</v>
      </c>
      <c r="G59" s="27">
        <f t="shared" ref="G59:G60" si="33">G60</f>
        <v>0</v>
      </c>
    </row>
    <row r="60" spans="1:7" x14ac:dyDescent="0.25">
      <c r="A60" s="11">
        <v>581</v>
      </c>
      <c r="B60" s="9" t="s">
        <v>6</v>
      </c>
      <c r="C60" s="10">
        <f>C61</f>
        <v>0</v>
      </c>
      <c r="D60" s="10">
        <f t="shared" si="30"/>
        <v>29375</v>
      </c>
      <c r="E60" s="10">
        <f t="shared" si="31"/>
        <v>0</v>
      </c>
      <c r="F60" s="10">
        <f t="shared" si="32"/>
        <v>0</v>
      </c>
      <c r="G60" s="10">
        <f t="shared" si="33"/>
        <v>0</v>
      </c>
    </row>
    <row r="61" spans="1:7" x14ac:dyDescent="0.25">
      <c r="A61" s="6" t="s">
        <v>8</v>
      </c>
      <c r="B61" s="2" t="s">
        <v>12</v>
      </c>
      <c r="C61" s="7">
        <v>0</v>
      </c>
      <c r="D61" s="14">
        <v>29375</v>
      </c>
      <c r="E61" s="12">
        <v>0</v>
      </c>
      <c r="F61" s="12">
        <v>0</v>
      </c>
      <c r="G61" s="12">
        <v>0</v>
      </c>
    </row>
    <row r="62" spans="1:7" x14ac:dyDescent="0.25">
      <c r="A62" s="25" t="s">
        <v>37</v>
      </c>
      <c r="B62" s="28" t="s">
        <v>38</v>
      </c>
      <c r="C62" s="27">
        <f>C63</f>
        <v>59477.289999999994</v>
      </c>
      <c r="D62" s="27">
        <f t="shared" ref="D62:G62" si="34">D63</f>
        <v>85340</v>
      </c>
      <c r="E62" s="27">
        <f t="shared" si="34"/>
        <v>86500</v>
      </c>
      <c r="F62" s="27">
        <f t="shared" si="34"/>
        <v>86500</v>
      </c>
      <c r="G62" s="27">
        <f t="shared" si="34"/>
        <v>86500</v>
      </c>
    </row>
    <row r="63" spans="1:7" x14ac:dyDescent="0.25">
      <c r="A63" s="11">
        <v>11</v>
      </c>
      <c r="B63" s="9" t="s">
        <v>0</v>
      </c>
      <c r="C63" s="10">
        <f>C64+C65+C66</f>
        <v>59477.289999999994</v>
      </c>
      <c r="D63" s="10">
        <f t="shared" ref="D63:G63" si="35">D64+D65+D66</f>
        <v>85340</v>
      </c>
      <c r="E63" s="10">
        <f t="shared" si="35"/>
        <v>86500</v>
      </c>
      <c r="F63" s="10">
        <f t="shared" si="35"/>
        <v>86500</v>
      </c>
      <c r="G63" s="10">
        <f t="shared" si="35"/>
        <v>86500</v>
      </c>
    </row>
    <row r="64" spans="1:7" x14ac:dyDescent="0.25">
      <c r="A64" s="6" t="s">
        <v>8</v>
      </c>
      <c r="B64" s="2" t="s">
        <v>12</v>
      </c>
      <c r="C64" s="7">
        <v>19908.75</v>
      </c>
      <c r="D64" s="14">
        <v>19910</v>
      </c>
      <c r="E64" s="12">
        <v>20000</v>
      </c>
      <c r="F64" s="12">
        <v>20000</v>
      </c>
      <c r="G64" s="12">
        <v>20000</v>
      </c>
    </row>
    <row r="65" spans="1:8" x14ac:dyDescent="0.25">
      <c r="A65" s="6" t="s">
        <v>9</v>
      </c>
      <c r="B65" s="2" t="s">
        <v>17</v>
      </c>
      <c r="C65" s="7">
        <v>2319.09</v>
      </c>
      <c r="D65" s="14">
        <v>7170</v>
      </c>
      <c r="E65" s="12">
        <v>7500</v>
      </c>
      <c r="F65" s="12">
        <v>7500</v>
      </c>
      <c r="G65" s="12">
        <v>7500</v>
      </c>
    </row>
    <row r="66" spans="1:8" x14ac:dyDescent="0.25">
      <c r="A66" s="6">
        <v>42</v>
      </c>
      <c r="B66" s="2" t="s">
        <v>15</v>
      </c>
      <c r="C66" s="7">
        <v>37249.449999999997</v>
      </c>
      <c r="D66" s="14">
        <v>58260</v>
      </c>
      <c r="E66" s="12">
        <v>59000</v>
      </c>
      <c r="F66" s="12">
        <v>59000</v>
      </c>
      <c r="G66" s="12">
        <v>59000</v>
      </c>
    </row>
    <row r="67" spans="1:8" x14ac:dyDescent="0.25">
      <c r="A67" s="25" t="s">
        <v>39</v>
      </c>
      <c r="B67" s="28" t="s">
        <v>52</v>
      </c>
      <c r="C67" s="27">
        <f>C68</f>
        <v>79181.25</v>
      </c>
      <c r="D67" s="27">
        <f t="shared" ref="D67:G67" si="36">D68</f>
        <v>81862</v>
      </c>
      <c r="E67" s="27">
        <f t="shared" si="36"/>
        <v>83800</v>
      </c>
      <c r="F67" s="27">
        <f t="shared" si="36"/>
        <v>83800</v>
      </c>
      <c r="G67" s="27">
        <f t="shared" si="36"/>
        <v>83800</v>
      </c>
    </row>
    <row r="68" spans="1:8" x14ac:dyDescent="0.25">
      <c r="A68" s="11">
        <v>11</v>
      </c>
      <c r="B68" s="9" t="s">
        <v>0</v>
      </c>
      <c r="C68" s="10">
        <f>C69+C70</f>
        <v>79181.25</v>
      </c>
      <c r="D68" s="10">
        <f t="shared" ref="D68:G68" si="37">D69+D70</f>
        <v>81862</v>
      </c>
      <c r="E68" s="10">
        <f t="shared" si="37"/>
        <v>83800</v>
      </c>
      <c r="F68" s="10">
        <f t="shared" si="37"/>
        <v>83800</v>
      </c>
      <c r="G68" s="10">
        <f t="shared" si="37"/>
        <v>83800</v>
      </c>
    </row>
    <row r="69" spans="1:8" x14ac:dyDescent="0.25">
      <c r="A69" s="6" t="s">
        <v>8</v>
      </c>
      <c r="B69" s="2" t="s">
        <v>12</v>
      </c>
      <c r="C69" s="7">
        <v>64806.25</v>
      </c>
      <c r="D69" s="14">
        <v>67487</v>
      </c>
      <c r="E69" s="12">
        <v>68000</v>
      </c>
      <c r="F69" s="12">
        <v>68000</v>
      </c>
      <c r="G69" s="12">
        <v>68000</v>
      </c>
    </row>
    <row r="70" spans="1:8" x14ac:dyDescent="0.25">
      <c r="A70" s="6">
        <v>42</v>
      </c>
      <c r="B70" s="2" t="s">
        <v>15</v>
      </c>
      <c r="C70" s="7">
        <v>14375</v>
      </c>
      <c r="D70" s="14">
        <v>14375</v>
      </c>
      <c r="E70" s="12">
        <v>15800</v>
      </c>
      <c r="F70" s="12">
        <v>15800</v>
      </c>
      <c r="G70" s="12">
        <v>15800</v>
      </c>
    </row>
    <row r="71" spans="1:8" ht="22.5" x14ac:dyDescent="0.25">
      <c r="A71" s="25" t="s">
        <v>40</v>
      </c>
      <c r="B71" s="28" t="s">
        <v>41</v>
      </c>
      <c r="C71" s="27">
        <f>C72+C77</f>
        <v>0</v>
      </c>
      <c r="D71" s="27">
        <f t="shared" ref="D71:G71" si="38">D72+D77</f>
        <v>612073</v>
      </c>
      <c r="E71" s="27">
        <f t="shared" si="38"/>
        <v>1215456</v>
      </c>
      <c r="F71" s="27">
        <f t="shared" si="38"/>
        <v>883012</v>
      </c>
      <c r="G71" s="27">
        <f t="shared" si="38"/>
        <v>524206</v>
      </c>
    </row>
    <row r="72" spans="1:8" x14ac:dyDescent="0.25">
      <c r="A72" s="11">
        <v>12</v>
      </c>
      <c r="B72" s="9" t="s">
        <v>1</v>
      </c>
      <c r="C72" s="10">
        <f>C73+C74+C75+C76</f>
        <v>0</v>
      </c>
      <c r="D72" s="10">
        <f>D73+D74+D75+D76</f>
        <v>91811</v>
      </c>
      <c r="E72" s="10">
        <f t="shared" ref="E72:G72" si="39">E73+E74+E75+E76</f>
        <v>176881</v>
      </c>
      <c r="F72" s="10">
        <f t="shared" si="39"/>
        <v>117348</v>
      </c>
      <c r="G72" s="10">
        <f t="shared" si="39"/>
        <v>98184</v>
      </c>
    </row>
    <row r="73" spans="1:8" x14ac:dyDescent="0.25">
      <c r="A73" s="6">
        <v>31</v>
      </c>
      <c r="B73" s="2" t="s">
        <v>13</v>
      </c>
      <c r="C73" s="7">
        <v>0</v>
      </c>
      <c r="D73" s="14">
        <v>8771</v>
      </c>
      <c r="E73" s="12">
        <v>6493</v>
      </c>
      <c r="F73" s="12">
        <v>6526</v>
      </c>
      <c r="G73" s="12">
        <v>6559</v>
      </c>
      <c r="H73" s="19"/>
    </row>
    <row r="74" spans="1:8" x14ac:dyDescent="0.25">
      <c r="A74" s="6" t="s">
        <v>8</v>
      </c>
      <c r="B74" s="2" t="s">
        <v>12</v>
      </c>
      <c r="C74" s="7">
        <v>0</v>
      </c>
      <c r="D74" s="14">
        <v>66775</v>
      </c>
      <c r="E74" s="12">
        <v>158249</v>
      </c>
      <c r="F74" s="12">
        <v>108334</v>
      </c>
      <c r="G74" s="12">
        <v>89137</v>
      </c>
    </row>
    <row r="75" spans="1:8" x14ac:dyDescent="0.25">
      <c r="A75" s="6" t="s">
        <v>9</v>
      </c>
      <c r="B75" s="2" t="s">
        <v>17</v>
      </c>
      <c r="C75" s="7">
        <v>0</v>
      </c>
      <c r="D75" s="14">
        <v>340</v>
      </c>
      <c r="E75" s="12">
        <v>5847</v>
      </c>
      <c r="F75" s="12">
        <v>2488</v>
      </c>
      <c r="G75" s="12">
        <v>2488</v>
      </c>
    </row>
    <row r="76" spans="1:8" x14ac:dyDescent="0.25">
      <c r="A76" s="6">
        <v>42</v>
      </c>
      <c r="B76" s="2" t="s">
        <v>15</v>
      </c>
      <c r="C76" s="7">
        <v>0</v>
      </c>
      <c r="D76" s="14">
        <v>15925</v>
      </c>
      <c r="E76" s="12">
        <v>6292</v>
      </c>
      <c r="F76" s="12">
        <v>0</v>
      </c>
      <c r="G76" s="12">
        <v>0</v>
      </c>
    </row>
    <row r="77" spans="1:8" x14ac:dyDescent="0.25">
      <c r="A77" s="11">
        <v>561</v>
      </c>
      <c r="B77" s="9" t="s">
        <v>7</v>
      </c>
      <c r="C77" s="10">
        <f>C78+C79+C80+C81</f>
        <v>0</v>
      </c>
      <c r="D77" s="10">
        <f t="shared" ref="D77:G77" si="40">D78+D79+D80+D81</f>
        <v>520262</v>
      </c>
      <c r="E77" s="10">
        <f t="shared" si="40"/>
        <v>1038575</v>
      </c>
      <c r="F77" s="10">
        <f t="shared" si="40"/>
        <v>765664</v>
      </c>
      <c r="G77" s="10">
        <f t="shared" si="40"/>
        <v>426022</v>
      </c>
    </row>
    <row r="78" spans="1:8" x14ac:dyDescent="0.25">
      <c r="A78" s="6">
        <v>31</v>
      </c>
      <c r="B78" s="2" t="s">
        <v>13</v>
      </c>
      <c r="C78" s="7">
        <v>0</v>
      </c>
      <c r="D78" s="14">
        <v>49716</v>
      </c>
      <c r="E78" s="12">
        <v>32001</v>
      </c>
      <c r="F78" s="12">
        <v>30409</v>
      </c>
      <c r="G78" s="12">
        <v>31409</v>
      </c>
    </row>
    <row r="79" spans="1:8" x14ac:dyDescent="0.25">
      <c r="A79" s="6" t="s">
        <v>8</v>
      </c>
      <c r="B79" s="2" t="s">
        <v>12</v>
      </c>
      <c r="C79" s="7">
        <v>0</v>
      </c>
      <c r="D79" s="14">
        <v>378380</v>
      </c>
      <c r="E79" s="12">
        <v>932412</v>
      </c>
      <c r="F79" s="12">
        <v>717071</v>
      </c>
      <c r="G79" s="12">
        <v>382782</v>
      </c>
    </row>
    <row r="80" spans="1:8" x14ac:dyDescent="0.25">
      <c r="A80" s="6" t="s">
        <v>9</v>
      </c>
      <c r="B80" s="2" t="s">
        <v>17</v>
      </c>
      <c r="C80" s="7">
        <v>0</v>
      </c>
      <c r="D80" s="14">
        <v>1924</v>
      </c>
      <c r="E80" s="12">
        <v>35722</v>
      </c>
      <c r="F80" s="12">
        <v>18184</v>
      </c>
      <c r="G80" s="12">
        <v>11831</v>
      </c>
    </row>
    <row r="81" spans="1:7" x14ac:dyDescent="0.25">
      <c r="A81" s="6">
        <v>42</v>
      </c>
      <c r="B81" s="2" t="s">
        <v>15</v>
      </c>
      <c r="C81" s="7">
        <v>0</v>
      </c>
      <c r="D81" s="14">
        <v>90242</v>
      </c>
      <c r="E81" s="12">
        <v>38440</v>
      </c>
      <c r="F81" s="12">
        <v>0</v>
      </c>
      <c r="G81" s="12">
        <v>0</v>
      </c>
    </row>
    <row r="82" spans="1:7" ht="33.75" x14ac:dyDescent="0.25">
      <c r="A82" s="25" t="s">
        <v>55</v>
      </c>
      <c r="B82" s="28" t="s">
        <v>46</v>
      </c>
      <c r="C82" s="27">
        <f>C83+C87</f>
        <v>0</v>
      </c>
      <c r="D82" s="27">
        <f t="shared" ref="D82:G82" si="41">D83+D87</f>
        <v>153659</v>
      </c>
      <c r="E82" s="27">
        <f t="shared" si="41"/>
        <v>103981</v>
      </c>
      <c r="F82" s="27">
        <f t="shared" si="41"/>
        <v>222945</v>
      </c>
      <c r="G82" s="27">
        <f t="shared" si="41"/>
        <v>123835</v>
      </c>
    </row>
    <row r="83" spans="1:7" x14ac:dyDescent="0.25">
      <c r="A83" s="11">
        <v>12</v>
      </c>
      <c r="B83" s="9" t="s">
        <v>1</v>
      </c>
      <c r="C83" s="10">
        <f>C84+C85+C86</f>
        <v>0</v>
      </c>
      <c r="D83" s="10">
        <f t="shared" ref="D83:G83" si="42">D84+D85+D86</f>
        <v>23050</v>
      </c>
      <c r="E83" s="10">
        <f t="shared" si="42"/>
        <v>14606</v>
      </c>
      <c r="F83" s="10">
        <f t="shared" si="42"/>
        <v>23988</v>
      </c>
      <c r="G83" s="10">
        <f t="shared" si="42"/>
        <v>21508</v>
      </c>
    </row>
    <row r="84" spans="1:7" x14ac:dyDescent="0.25">
      <c r="A84" s="6">
        <v>31</v>
      </c>
      <c r="B84" s="2" t="s">
        <v>13</v>
      </c>
      <c r="C84" s="7">
        <v>0</v>
      </c>
      <c r="D84" s="14">
        <v>961</v>
      </c>
      <c r="E84" s="12">
        <v>1774</v>
      </c>
      <c r="F84" s="12">
        <v>1783</v>
      </c>
      <c r="G84" s="12">
        <v>1791</v>
      </c>
    </row>
    <row r="85" spans="1:7" x14ac:dyDescent="0.25">
      <c r="A85" s="6" t="s">
        <v>8</v>
      </c>
      <c r="B85" s="2" t="s">
        <v>12</v>
      </c>
      <c r="C85" s="7">
        <v>0</v>
      </c>
      <c r="D85" s="14">
        <v>21789</v>
      </c>
      <c r="E85" s="12">
        <v>12832</v>
      </c>
      <c r="F85" s="12">
        <v>22055</v>
      </c>
      <c r="G85" s="12">
        <v>19567</v>
      </c>
    </row>
    <row r="86" spans="1:7" x14ac:dyDescent="0.25">
      <c r="A86" s="6">
        <v>42</v>
      </c>
      <c r="B86" s="2" t="s">
        <v>15</v>
      </c>
      <c r="C86" s="7">
        <v>0</v>
      </c>
      <c r="D86" s="14">
        <v>300</v>
      </c>
      <c r="E86" s="12">
        <v>0</v>
      </c>
      <c r="F86" s="12">
        <v>150</v>
      </c>
      <c r="G86" s="12">
        <v>150</v>
      </c>
    </row>
    <row r="87" spans="1:7" x14ac:dyDescent="0.25">
      <c r="A87" s="11">
        <v>561</v>
      </c>
      <c r="B87" s="9" t="s">
        <v>7</v>
      </c>
      <c r="C87" s="10">
        <f>C88+C89+C90</f>
        <v>0</v>
      </c>
      <c r="D87" s="10">
        <f t="shared" ref="D87:G87" si="43">D88+D89+D90</f>
        <v>130609</v>
      </c>
      <c r="E87" s="10">
        <f t="shared" si="43"/>
        <v>89375</v>
      </c>
      <c r="F87" s="10">
        <f t="shared" si="43"/>
        <v>198957</v>
      </c>
      <c r="G87" s="10">
        <f t="shared" si="43"/>
        <v>102327</v>
      </c>
    </row>
    <row r="88" spans="1:7" x14ac:dyDescent="0.25">
      <c r="A88" s="6">
        <v>31</v>
      </c>
      <c r="B88" s="2" t="s">
        <v>13</v>
      </c>
      <c r="C88" s="7">
        <v>0</v>
      </c>
      <c r="D88" s="14">
        <v>5445</v>
      </c>
      <c r="E88" s="12">
        <v>11025</v>
      </c>
      <c r="F88" s="12">
        <v>13188</v>
      </c>
      <c r="G88" s="12">
        <v>8581</v>
      </c>
    </row>
    <row r="89" spans="1:7" x14ac:dyDescent="0.25">
      <c r="A89" s="6" t="s">
        <v>8</v>
      </c>
      <c r="B89" s="2" t="s">
        <v>12</v>
      </c>
      <c r="C89" s="7">
        <v>0</v>
      </c>
      <c r="D89" s="14">
        <v>123465</v>
      </c>
      <c r="E89" s="12">
        <v>78350</v>
      </c>
      <c r="F89" s="12">
        <v>185769</v>
      </c>
      <c r="G89" s="12">
        <v>93746</v>
      </c>
    </row>
    <row r="90" spans="1:7" x14ac:dyDescent="0.25">
      <c r="A90" s="6">
        <v>42</v>
      </c>
      <c r="B90" s="2" t="s">
        <v>15</v>
      </c>
      <c r="C90" s="7">
        <v>0</v>
      </c>
      <c r="D90" s="14">
        <v>1699</v>
      </c>
      <c r="E90" s="12">
        <v>0</v>
      </c>
      <c r="F90" s="12">
        <v>0</v>
      </c>
      <c r="G90" s="12">
        <v>0</v>
      </c>
    </row>
  </sheetData>
  <mergeCells count="1">
    <mergeCell ref="A1:G1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AZVO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Željka Rebić</cp:lastModifiedBy>
  <cp:lastPrinted>2024-11-07T14:07:31Z</cp:lastPrinted>
  <dcterms:created xsi:type="dcterms:W3CDTF">2022-10-31T10:11:38Z</dcterms:created>
  <dcterms:modified xsi:type="dcterms:W3CDTF">2024-12-24T10:12:50Z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